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 tabRatio="482"/>
  </bookViews>
  <sheets>
    <sheet name="道路" sheetId="1" r:id="rId1"/>
    <sheet name="小区" sheetId="2" r:id="rId2"/>
  </sheets>
  <definedNames>
    <definedName name="_xlnm._FilterDatabase" localSheetId="0" hidden="1">道路!$A$5:$BF$108</definedName>
    <definedName name="_xlnm.Print_Area" localSheetId="0">道路!$A$1:$BF$105</definedName>
    <definedName name="_xlnm.Print_Area" localSheetId="1">小区!$A$1:$AN$6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<sst xmlns="http://schemas.openxmlformats.org/spreadsheetml/2006/main" count="458" uniqueCount="246">
  <si>
    <t>2026-2027年度新吴区道路照明设施一览表</t>
  </si>
  <si>
    <t>序号</t>
  </si>
  <si>
    <t>道路一级编码</t>
  </si>
  <si>
    <t>道路二级编码</t>
  </si>
  <si>
    <t>道路名称</t>
  </si>
  <si>
    <t>起止路段</t>
  </si>
  <si>
    <t>道路等级</t>
  </si>
  <si>
    <t>竣工年份</t>
  </si>
  <si>
    <t>路  灯</t>
  </si>
  <si>
    <t>灯              型</t>
  </si>
  <si>
    <t>光                  源（功率）</t>
  </si>
  <si>
    <t>备注
（灯型、光源等其他特殊情况）</t>
  </si>
  <si>
    <t>配电箱</t>
  </si>
  <si>
    <t>单挑灯</t>
  </si>
  <si>
    <t>双挑灯</t>
  </si>
  <si>
    <t>单叉庭院灯</t>
  </si>
  <si>
    <t>双叉庭院灯</t>
  </si>
  <si>
    <t>多叉庭院灯</t>
  </si>
  <si>
    <t>二火中杆灯</t>
  </si>
  <si>
    <t>三火中杆灯</t>
  </si>
  <si>
    <t>四火中杆灯</t>
  </si>
  <si>
    <t>六火中杆灯</t>
  </si>
  <si>
    <t>高杆灯</t>
  </si>
  <si>
    <t>隧道灯</t>
  </si>
  <si>
    <t>草坪灯</t>
  </si>
  <si>
    <t>景观灯</t>
  </si>
  <si>
    <t>壁灯/护栏灯</t>
  </si>
  <si>
    <t>大刀片灯</t>
  </si>
  <si>
    <t>短架灯</t>
  </si>
  <si>
    <t>太阳能路灯</t>
  </si>
  <si>
    <t>洗墙灯</t>
  </si>
  <si>
    <t>70N</t>
  </si>
  <si>
    <t>100N</t>
  </si>
  <si>
    <t>150N</t>
  </si>
  <si>
    <t>250N</t>
  </si>
  <si>
    <t>400N</t>
  </si>
  <si>
    <t>600N</t>
  </si>
  <si>
    <t>1000N</t>
  </si>
  <si>
    <t>金卤灯</t>
  </si>
  <si>
    <t>LED</t>
  </si>
  <si>
    <t>其他(节能灯等）</t>
  </si>
  <si>
    <t>套</t>
  </si>
  <si>
    <t>盏</t>
  </si>
  <si>
    <t>只</t>
  </si>
  <si>
    <t>12W</t>
  </si>
  <si>
    <t>18W</t>
  </si>
  <si>
    <t>25W</t>
  </si>
  <si>
    <t>30W</t>
  </si>
  <si>
    <t>50W</t>
  </si>
  <si>
    <t>60W</t>
  </si>
  <si>
    <t>70W</t>
  </si>
  <si>
    <t>90W</t>
  </si>
  <si>
    <t>100W</t>
  </si>
  <si>
    <t>120W</t>
  </si>
  <si>
    <t>125W</t>
  </si>
  <si>
    <t>130W</t>
  </si>
  <si>
    <t>150W</t>
  </si>
  <si>
    <t>180W</t>
  </si>
  <si>
    <t>200W</t>
  </si>
  <si>
    <t>220W</t>
  </si>
  <si>
    <t>240W</t>
  </si>
  <si>
    <t>300W</t>
  </si>
  <si>
    <t>400W</t>
  </si>
  <si>
    <t>金城立交东引坡及东侧南北匝道</t>
  </si>
  <si>
    <t>支路</t>
  </si>
  <si>
    <t>景渎立交西引坡</t>
  </si>
  <si>
    <t>景渎立交东引坡</t>
  </si>
  <si>
    <t>景渎立交</t>
  </si>
  <si>
    <t>主干道</t>
  </si>
  <si>
    <t>景云立交（含高架及路面）</t>
  </si>
  <si>
    <t>春阳路--纺城大道</t>
  </si>
  <si>
    <t>泰伯大道</t>
  </si>
  <si>
    <t>（旺庄东路~春华路）</t>
  </si>
  <si>
    <t>（春华路~薛典路）</t>
  </si>
  <si>
    <t>金城东路快速路（含地面）</t>
  </si>
  <si>
    <t>景渎立交-锡东大道</t>
  </si>
  <si>
    <t>金城路慢行系统</t>
  </si>
  <si>
    <t>铁路以东引破（地面）</t>
  </si>
  <si>
    <t>新华东路</t>
  </si>
  <si>
    <t>泰伯大道--金城东路东</t>
  </si>
  <si>
    <t>梅育路</t>
  </si>
  <si>
    <t>新洲路-薛典路</t>
  </si>
  <si>
    <t>次干道</t>
  </si>
  <si>
    <t>经一路延伸</t>
  </si>
  <si>
    <t>墙宅路--金马路</t>
  </si>
  <si>
    <t>薛典北路</t>
  </si>
  <si>
    <t>312国道--泰伯大道</t>
  </si>
  <si>
    <t>锡梅路</t>
  </si>
  <si>
    <t>新洲路--飞凤路</t>
  </si>
  <si>
    <t>锡东大道</t>
  </si>
  <si>
    <t>锡贤路</t>
  </si>
  <si>
    <t>新华路-新韵南路</t>
  </si>
  <si>
    <t>梅西路</t>
  </si>
  <si>
    <t>锡梅路--梅育路</t>
  </si>
  <si>
    <t>新荣路</t>
  </si>
  <si>
    <t>锡协路--梅里路</t>
  </si>
  <si>
    <t>新友路</t>
  </si>
  <si>
    <t>锡协路--泰伯大道</t>
  </si>
  <si>
    <t>锡协路</t>
  </si>
  <si>
    <t>新华路--新锦路/新荣路-薛典路</t>
  </si>
  <si>
    <t>新锦路</t>
  </si>
  <si>
    <t>锡协路（沪宁高速）--金城东路</t>
  </si>
  <si>
    <t>梅里路</t>
  </si>
  <si>
    <t>新锦路--梅育路</t>
  </si>
  <si>
    <t>新韵北路</t>
  </si>
  <si>
    <t>锡贤路-群兴路以北区界</t>
  </si>
  <si>
    <t>新韵南路</t>
  </si>
  <si>
    <t>锡勤路~梅育路</t>
  </si>
  <si>
    <t>梅育路-锡贤路</t>
  </si>
  <si>
    <t>新畅南路</t>
  </si>
  <si>
    <t>锡协路-梅育路</t>
  </si>
  <si>
    <t>薛典南路</t>
  </si>
  <si>
    <t>312国道~飞凤路</t>
  </si>
  <si>
    <t>金马路</t>
  </si>
  <si>
    <t>老经一路向南到底</t>
  </si>
  <si>
    <t>锡勤路</t>
  </si>
  <si>
    <t>新锦路-新庆路</t>
  </si>
  <si>
    <t>新庆路-新鸿路</t>
  </si>
  <si>
    <t>鸿运路</t>
  </si>
  <si>
    <t>（锡宅路~飞凤路）</t>
  </si>
  <si>
    <t>鸿山路</t>
  </si>
  <si>
    <t>（沪宁高速~振发路）</t>
  </si>
  <si>
    <t>鸿新路</t>
  </si>
  <si>
    <t>（振发路~鸿运路）</t>
  </si>
  <si>
    <t>鸿山北路</t>
  </si>
  <si>
    <t>（泰伯大道~张塘桥）</t>
  </si>
  <si>
    <t>建鸿路</t>
  </si>
  <si>
    <t>（鸿山路~飞凤路）</t>
  </si>
  <si>
    <t>望虞河桥</t>
  </si>
  <si>
    <t>飞凤路-望虞河桥（苏州堺）</t>
  </si>
  <si>
    <t>东环快速路</t>
  </si>
  <si>
    <t>雪梅互通-飞凤路</t>
  </si>
  <si>
    <t>东环路地面</t>
  </si>
  <si>
    <t>长江东路</t>
  </si>
  <si>
    <t>薛典路-鸿运路</t>
  </si>
  <si>
    <t>新庆路</t>
  </si>
  <si>
    <t>（梅育路~锡协路）</t>
  </si>
  <si>
    <t>新华北路快速路（含地面）</t>
  </si>
  <si>
    <t>金城路-半夜浜</t>
  </si>
  <si>
    <t>经十一路</t>
  </si>
  <si>
    <t>振发路-飞凤路</t>
  </si>
  <si>
    <t>经十三路</t>
  </si>
  <si>
    <t>振发路-鸿运路</t>
  </si>
  <si>
    <t>新鸿路</t>
  </si>
  <si>
    <t>泰伯大道-锡协路</t>
  </si>
  <si>
    <t>鸿山、硕放高速出入口</t>
  </si>
  <si>
    <t>联心北张小区道路</t>
  </si>
  <si>
    <t>新洲路-新锡高架</t>
  </si>
  <si>
    <t>锡协路西</t>
  </si>
  <si>
    <t>锡梅路-新华路</t>
  </si>
  <si>
    <t>振发三路</t>
  </si>
  <si>
    <t>新东安路~312国道</t>
  </si>
  <si>
    <t>鸿祥路</t>
  </si>
  <si>
    <t>新农路-飞凤路</t>
  </si>
  <si>
    <t>里河路</t>
  </si>
  <si>
    <t>312国道~空港路</t>
  </si>
  <si>
    <t>新农路</t>
  </si>
  <si>
    <t>新锡路~新洲路以东</t>
  </si>
  <si>
    <t>梅育路东</t>
  </si>
  <si>
    <t>新鸿路-薛典路</t>
  </si>
  <si>
    <t>锡梅路-梅育路</t>
  </si>
  <si>
    <t>鸿山路—飞凤路</t>
  </si>
  <si>
    <t>锡协路-欣鸿路</t>
  </si>
  <si>
    <t>经九路（鸿祥路）</t>
  </si>
  <si>
    <t>老经一路~振发路</t>
  </si>
  <si>
    <t>经十南路</t>
  </si>
  <si>
    <t>鸿运路~经十三路</t>
  </si>
  <si>
    <t>空港路</t>
  </si>
  <si>
    <t>金马路~飞凤路</t>
  </si>
  <si>
    <t>中通支路</t>
  </si>
  <si>
    <t>锦鸿东路-锡协路南箱变</t>
  </si>
  <si>
    <t>欣鸿路</t>
  </si>
  <si>
    <t>楼金桥以西段-鸿运街</t>
  </si>
  <si>
    <t>泰伯大道东</t>
  </si>
  <si>
    <t>锡张高速-飞凤路</t>
  </si>
  <si>
    <t>区界-飞凤路</t>
  </si>
  <si>
    <t>锡东大道-锡张高速</t>
  </si>
  <si>
    <t>规划一路（新秦路）</t>
  </si>
  <si>
    <t>梅育路-锡梅路</t>
  </si>
  <si>
    <t>规划二路（新硕路）</t>
  </si>
  <si>
    <t>飞凤路南</t>
  </si>
  <si>
    <t>后宅东路-G312</t>
  </si>
  <si>
    <t>至贤路</t>
  </si>
  <si>
    <t>梁鸿路</t>
  </si>
  <si>
    <t>环鸿北路-锡宅路</t>
  </si>
  <si>
    <t>后港公路</t>
  </si>
  <si>
    <t>后港-望虞大桥</t>
  </si>
  <si>
    <t>飞凤路北</t>
  </si>
  <si>
    <t>泰伯大道--后宅东路</t>
  </si>
  <si>
    <t>至德大道</t>
  </si>
  <si>
    <t>泰伯大路-至贤路</t>
  </si>
  <si>
    <t>锡协路中</t>
  </si>
  <si>
    <t>薛典路-锡通高速</t>
  </si>
  <si>
    <t>彭祖路</t>
  </si>
  <si>
    <t>锡东大道～美伯路</t>
  </si>
  <si>
    <t>鸿海路</t>
  </si>
  <si>
    <t>隐鸿路-锦鸿路</t>
  </si>
  <si>
    <t>鸿奥路</t>
  </si>
  <si>
    <t>隐鸿路</t>
  </si>
  <si>
    <t>飞凤路-鸿海路</t>
  </si>
  <si>
    <t>鸿庆路</t>
  </si>
  <si>
    <t>三让路-至宾路</t>
  </si>
  <si>
    <t>至宾路-泰伯大道</t>
  </si>
  <si>
    <t>三让路</t>
  </si>
  <si>
    <t>锡东大道-鸿庆路</t>
  </si>
  <si>
    <t>鸿庆路-中庆路</t>
  </si>
  <si>
    <t>中庆路-美伯路</t>
  </si>
  <si>
    <t>至宾路</t>
  </si>
  <si>
    <t>锡东大道-美伯路</t>
  </si>
  <si>
    <t>至礼路</t>
  </si>
  <si>
    <t>鸿江路</t>
  </si>
  <si>
    <t>长江东路-德宝二厂</t>
  </si>
  <si>
    <t>德宝二厂-里河路</t>
  </si>
  <si>
    <t>群兴路</t>
  </si>
  <si>
    <t>新韵北路-堰头巷路</t>
  </si>
  <si>
    <t>锡泰路</t>
  </si>
  <si>
    <t xml:space="preserve">新韵北路-锡东大道 </t>
  </si>
  <si>
    <t>新通路</t>
  </si>
  <si>
    <t>锡协路-新鸿路</t>
  </si>
  <si>
    <t>新鸿路-普洛斯出入口</t>
  </si>
  <si>
    <t>堰头巷路</t>
  </si>
  <si>
    <t>金城东路-区界</t>
  </si>
  <si>
    <t>飞凤路</t>
  </si>
  <si>
    <t>泰伯大道以北-区界</t>
  </si>
  <si>
    <t>环鸿北路</t>
  </si>
  <si>
    <t>飞风路-梁鸿路</t>
  </si>
  <si>
    <t>漕湖步道</t>
  </si>
  <si>
    <t>后港公路以东</t>
  </si>
  <si>
    <t>安鸿路</t>
  </si>
  <si>
    <t>飞凤路-鸿山路</t>
  </si>
  <si>
    <t>彭祖路-泰伯大道</t>
  </si>
  <si>
    <t>新荣路以东</t>
  </si>
  <si>
    <t>新风路南延</t>
  </si>
  <si>
    <t>泰伯大道以南</t>
  </si>
  <si>
    <t>合计</t>
  </si>
  <si>
    <t>套数</t>
  </si>
  <si>
    <t>盏数</t>
  </si>
  <si>
    <t>2026-2027年度新吴区小区、新村照明设施一览表（二标段）</t>
  </si>
  <si>
    <t>设施健康情况</t>
  </si>
  <si>
    <t>区域</t>
  </si>
  <si>
    <t>LED庭院灯</t>
  </si>
  <si>
    <t>壁灯</t>
  </si>
  <si>
    <t>高压汞灯</t>
  </si>
  <si>
    <t>LED灯</t>
  </si>
  <si>
    <t>嘉禾广场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</si>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</sst>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b/>
      <sz val="10"/>
      <name val="Arial Unicode MS"/>
      <charset val="134"/>
    </font>
    <font>
      <sz val="11"/>
      <name val="宋体"/>
      <charset val="134"/>
      <scheme val="minor"/>
    </font>
    <font>
      <b/>
      <sz val="20"/>
      <name val="Arial Unicode MS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 Unicode MS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 wrapText="1"/>
    </xf>
    <xf numFmtId="0" fontId="1" fillId="0" borderId="0" xfId="50" applyFont="1" applyFill="1" applyAlignment="1">
      <alignment horizontal="center" vertical="center" wrapText="1"/>
    </xf>
    <xf numFmtId="0" fontId="1" fillId="0" borderId="0" xfId="5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57" fontId="5" fillId="0" borderId="1" xfId="50" applyNumberFormat="1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7" fillId="0" borderId="0" xfId="50" applyFont="1" applyFill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/>
    </xf>
    <xf numFmtId="0" fontId="4" fillId="0" borderId="6" xfId="5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5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176" fontId="5" fillId="0" borderId="1" xfId="50" applyNumberFormat="1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 wrapText="1"/>
    </xf>
    <xf numFmtId="0" fontId="4" fillId="0" borderId="0" xfId="5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4" xfId="51"/>
    <cellStyle name="常规 8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G163"/>
  <sheetViews>
    <sheetView tabSelected="1" view="pageBreakPreview" zoomScale="115" zoomScaleNormal="115" workbookViewId="0">
      <pane xSplit="4" ySplit="5" topLeftCell="E6" activePane="bottomRight" state="frozen"/>
      <selection/>
      <selection pane="topRight"/>
      <selection pane="bottomLeft"/>
      <selection pane="bottomRight" activeCell="H108" sqref="H108"/>
    </sheetView>
  </sheetViews>
  <sheetFormatPr defaultColWidth="9" defaultRowHeight="21.9" customHeight="1"/>
  <cols>
    <col min="1" max="1" width="4.33333333333333" style="22" customWidth="1"/>
    <col min="2" max="2" width="11.1111111111111" style="22" hidden="1" customWidth="1"/>
    <col min="3" max="3" width="10.7777777777778" style="22" customWidth="1"/>
    <col min="4" max="4" width="21.5555555555556" style="23" customWidth="1"/>
    <col min="5" max="5" width="21.7777777777778" style="23" customWidth="1"/>
    <col min="6" max="6" width="7.66666666666667" style="23" hidden="1" customWidth="1"/>
    <col min="7" max="7" width="9.87962962962963" style="22" hidden="1" customWidth="1"/>
    <col min="8" max="9" width="7.22222222222222" style="22" customWidth="1"/>
    <col min="10" max="10" width="7.22222222222222" style="24" customWidth="1"/>
    <col min="11" max="11" width="7.22222222222222" style="22" customWidth="1"/>
    <col min="12" max="27" width="4.37962962962963" style="22" customWidth="1"/>
    <col min="28" max="35" width="5.25" style="22" customWidth="1"/>
    <col min="36" max="36" width="5.88888888888889" style="22" customWidth="1"/>
    <col min="37" max="56" width="5.25" style="22" customWidth="1"/>
    <col min="57" max="57" width="10.75" style="22" customWidth="1"/>
    <col min="58" max="58" width="4.37962962962963" style="22" customWidth="1"/>
    <col min="59" max="16384" width="9" style="22"/>
  </cols>
  <sheetData>
    <row r="1" s="21" customFormat="1" ht="34.5" customHeight="1" spans="1:57">
      <c r="A1" s="25" t="s">
        <v>0</v>
      </c>
      <c r="B1" s="25"/>
      <c r="C1" s="25"/>
      <c r="D1" s="25"/>
      <c r="E1" s="25"/>
      <c r="F1" s="25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ht="12" customHeight="1"/>
    <row r="3" s="1" customFormat="1" ht="24.75" customHeight="1" spans="1:58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16"/>
      <c r="J3" s="6" t="s">
        <v>9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 t="s">
        <v>10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16"/>
      <c r="AZ3" s="16"/>
      <c r="BA3" s="16"/>
      <c r="BB3" s="16"/>
      <c r="BC3" s="16"/>
      <c r="BD3" s="16"/>
      <c r="BE3" s="6" t="s">
        <v>11</v>
      </c>
      <c r="BF3" s="6" t="s">
        <v>12</v>
      </c>
    </row>
    <row r="4" s="1" customFormat="1" ht="72" customHeight="1" spans="1:58">
      <c r="A4" s="6"/>
      <c r="B4" s="6"/>
      <c r="C4" s="6"/>
      <c r="D4" s="6"/>
      <c r="E4" s="6"/>
      <c r="F4" s="6"/>
      <c r="G4" s="8"/>
      <c r="H4" s="6"/>
      <c r="I4" s="16"/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32" t="s">
        <v>39</v>
      </c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16" t="s">
        <v>40</v>
      </c>
      <c r="BE4" s="6"/>
      <c r="BF4" s="6"/>
    </row>
    <row r="5" s="1" customFormat="1" ht="12" spans="1:58">
      <c r="A5" s="6"/>
      <c r="B5" s="6"/>
      <c r="C5" s="6"/>
      <c r="D5" s="6"/>
      <c r="E5" s="6"/>
      <c r="F5" s="6"/>
      <c r="G5" s="8"/>
      <c r="H5" s="7" t="s">
        <v>41</v>
      </c>
      <c r="I5" s="29" t="s">
        <v>42</v>
      </c>
      <c r="J5" s="6" t="s">
        <v>41</v>
      </c>
      <c r="K5" s="6" t="s">
        <v>41</v>
      </c>
      <c r="L5" s="6" t="s">
        <v>41</v>
      </c>
      <c r="M5" s="6" t="s">
        <v>41</v>
      </c>
      <c r="N5" s="6" t="s">
        <v>41</v>
      </c>
      <c r="O5" s="6" t="s">
        <v>41</v>
      </c>
      <c r="P5" s="6" t="s">
        <v>41</v>
      </c>
      <c r="Q5" s="6" t="s">
        <v>41</v>
      </c>
      <c r="R5" s="6" t="s">
        <v>41</v>
      </c>
      <c r="S5" s="6" t="s">
        <v>41</v>
      </c>
      <c r="T5" s="6" t="s">
        <v>41</v>
      </c>
      <c r="U5" s="6" t="s">
        <v>41</v>
      </c>
      <c r="V5" s="6" t="s">
        <v>41</v>
      </c>
      <c r="W5" s="6" t="s">
        <v>41</v>
      </c>
      <c r="X5" s="6" t="s">
        <v>41</v>
      </c>
      <c r="Y5" s="6" t="s">
        <v>41</v>
      </c>
      <c r="Z5" s="6" t="s">
        <v>41</v>
      </c>
      <c r="AA5" s="7" t="s">
        <v>41</v>
      </c>
      <c r="AB5" s="7" t="s">
        <v>43</v>
      </c>
      <c r="AC5" s="7" t="s">
        <v>43</v>
      </c>
      <c r="AD5" s="7" t="s">
        <v>43</v>
      </c>
      <c r="AE5" s="7" t="s">
        <v>43</v>
      </c>
      <c r="AF5" s="7" t="s">
        <v>43</v>
      </c>
      <c r="AG5" s="7" t="s">
        <v>43</v>
      </c>
      <c r="AH5" s="7" t="s">
        <v>43</v>
      </c>
      <c r="AI5" s="7" t="s">
        <v>43</v>
      </c>
      <c r="AJ5" s="7" t="s">
        <v>43</v>
      </c>
      <c r="AK5" s="7" t="s">
        <v>44</v>
      </c>
      <c r="AL5" s="7" t="s">
        <v>45</v>
      </c>
      <c r="AM5" s="7" t="s">
        <v>46</v>
      </c>
      <c r="AN5" s="7" t="s">
        <v>47</v>
      </c>
      <c r="AO5" s="7" t="s">
        <v>48</v>
      </c>
      <c r="AP5" s="7" t="s">
        <v>49</v>
      </c>
      <c r="AQ5" s="7" t="s">
        <v>50</v>
      </c>
      <c r="AR5" s="7" t="s">
        <v>51</v>
      </c>
      <c r="AS5" s="7" t="s">
        <v>52</v>
      </c>
      <c r="AT5" s="7" t="s">
        <v>53</v>
      </c>
      <c r="AU5" s="7" t="s">
        <v>54</v>
      </c>
      <c r="AV5" s="7" t="s">
        <v>55</v>
      </c>
      <c r="AW5" s="7" t="s">
        <v>56</v>
      </c>
      <c r="AX5" s="7" t="s">
        <v>57</v>
      </c>
      <c r="AY5" s="29" t="s">
        <v>58</v>
      </c>
      <c r="AZ5" s="29" t="s">
        <v>59</v>
      </c>
      <c r="BA5" s="29" t="s">
        <v>60</v>
      </c>
      <c r="BB5" s="29" t="s">
        <v>61</v>
      </c>
      <c r="BC5" s="29" t="s">
        <v>62</v>
      </c>
      <c r="BD5" s="29" t="s">
        <v>43</v>
      </c>
      <c r="BE5" s="6"/>
      <c r="BF5" s="6"/>
    </row>
    <row r="6" s="2" customFormat="1" ht="32.25" customHeight="1" spans="1:58">
      <c r="A6" s="6">
        <v>1</v>
      </c>
      <c r="B6" s="6"/>
      <c r="C6" s="10">
        <v>916001</v>
      </c>
      <c r="D6" s="15" t="s">
        <v>63</v>
      </c>
      <c r="E6" s="15"/>
      <c r="F6" s="10" t="s">
        <v>64</v>
      </c>
      <c r="G6" s="27">
        <v>39692</v>
      </c>
      <c r="H6" s="6">
        <f t="shared" ref="H6:H41" si="0">SUM(J6:AA6)</f>
        <v>72</v>
      </c>
      <c r="I6" s="16">
        <v>84</v>
      </c>
      <c r="J6" s="19">
        <v>68</v>
      </c>
      <c r="K6" s="19"/>
      <c r="L6" s="19"/>
      <c r="M6" s="19"/>
      <c r="N6" s="10"/>
      <c r="O6" s="10"/>
      <c r="P6" s="10"/>
      <c r="Q6" s="10">
        <v>4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>
        <v>59</v>
      </c>
      <c r="AF6" s="10">
        <v>25</v>
      </c>
      <c r="AG6" s="10"/>
      <c r="AH6" s="10"/>
      <c r="AI6" s="10"/>
      <c r="AJ6" s="10">
        <f>SUM(AK6:BC6)</f>
        <v>0</v>
      </c>
      <c r="AK6" s="10"/>
      <c r="AL6" s="10"/>
      <c r="AM6" s="10"/>
      <c r="AN6" s="10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35"/>
      <c r="BF6" s="19">
        <v>1</v>
      </c>
    </row>
    <row r="7" s="2" customFormat="1" ht="32.25" customHeight="1" spans="1:58">
      <c r="A7" s="6">
        <v>2</v>
      </c>
      <c r="B7" s="6"/>
      <c r="C7" s="10">
        <v>916101</v>
      </c>
      <c r="D7" s="15" t="s">
        <v>65</v>
      </c>
      <c r="E7" s="15"/>
      <c r="F7" s="10" t="s">
        <v>64</v>
      </c>
      <c r="G7" s="27">
        <v>39692</v>
      </c>
      <c r="H7" s="6">
        <f t="shared" si="0"/>
        <v>25</v>
      </c>
      <c r="I7" s="16">
        <v>25</v>
      </c>
      <c r="J7" s="19">
        <v>25</v>
      </c>
      <c r="K7" s="19"/>
      <c r="L7" s="19"/>
      <c r="M7" s="19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>
        <v>25</v>
      </c>
      <c r="AG7" s="10"/>
      <c r="AH7" s="10"/>
      <c r="AI7" s="10"/>
      <c r="AJ7" s="10">
        <f t="shared" ref="AJ7:AJ38" si="1">SUM(AK7:BC7)</f>
        <v>0</v>
      </c>
      <c r="AK7" s="10"/>
      <c r="AL7" s="10"/>
      <c r="AM7" s="10"/>
      <c r="AN7" s="10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35"/>
      <c r="BF7" s="19"/>
    </row>
    <row r="8" s="2" customFormat="1" ht="32.25" customHeight="1" spans="1:58">
      <c r="A8" s="6">
        <v>3</v>
      </c>
      <c r="B8" s="6"/>
      <c r="C8" s="10">
        <v>916201</v>
      </c>
      <c r="D8" s="15" t="s">
        <v>66</v>
      </c>
      <c r="E8" s="15"/>
      <c r="F8" s="10" t="s">
        <v>64</v>
      </c>
      <c r="G8" s="27">
        <v>39692</v>
      </c>
      <c r="H8" s="6">
        <f t="shared" si="0"/>
        <v>48</v>
      </c>
      <c r="I8" s="16">
        <v>48</v>
      </c>
      <c r="J8" s="19">
        <v>48</v>
      </c>
      <c r="K8" s="19"/>
      <c r="L8" s="19"/>
      <c r="M8" s="19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>
        <v>48</v>
      </c>
      <c r="AG8" s="10"/>
      <c r="AH8" s="10"/>
      <c r="AI8" s="10"/>
      <c r="AJ8" s="10">
        <f t="shared" si="1"/>
        <v>0</v>
      </c>
      <c r="AK8" s="10"/>
      <c r="AL8" s="10"/>
      <c r="AM8" s="10"/>
      <c r="AN8" s="10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35"/>
      <c r="BF8" s="19"/>
    </row>
    <row r="9" s="2" customFormat="1" ht="32.25" customHeight="1" spans="1:58">
      <c r="A9" s="6">
        <v>4</v>
      </c>
      <c r="B9" s="6"/>
      <c r="C9" s="10">
        <v>916301</v>
      </c>
      <c r="D9" s="15" t="s">
        <v>67</v>
      </c>
      <c r="E9" s="15"/>
      <c r="F9" s="10" t="s">
        <v>68</v>
      </c>
      <c r="G9" s="27">
        <v>39692</v>
      </c>
      <c r="H9" s="6">
        <f t="shared" si="0"/>
        <v>172</v>
      </c>
      <c r="I9" s="16">
        <v>236</v>
      </c>
      <c r="J9" s="19">
        <v>111</v>
      </c>
      <c r="K9" s="19">
        <v>16</v>
      </c>
      <c r="L9" s="19"/>
      <c r="M9" s="19"/>
      <c r="N9" s="10"/>
      <c r="O9" s="10"/>
      <c r="P9" s="10"/>
      <c r="Q9" s="10"/>
      <c r="R9" s="10"/>
      <c r="S9" s="10">
        <v>6</v>
      </c>
      <c r="T9" s="10">
        <v>39</v>
      </c>
      <c r="U9" s="10"/>
      <c r="V9" s="10"/>
      <c r="W9" s="10"/>
      <c r="X9" s="10"/>
      <c r="Y9" s="10"/>
      <c r="Z9" s="10"/>
      <c r="AA9" s="10"/>
      <c r="AB9" s="10"/>
      <c r="AC9" s="10"/>
      <c r="AD9" s="10">
        <v>16</v>
      </c>
      <c r="AE9" s="10">
        <v>166</v>
      </c>
      <c r="AF9" s="10"/>
      <c r="AG9" s="10"/>
      <c r="AH9" s="10"/>
      <c r="AI9" s="10"/>
      <c r="AJ9" s="10">
        <f t="shared" si="1"/>
        <v>54</v>
      </c>
      <c r="AK9" s="10"/>
      <c r="AL9" s="10"/>
      <c r="AM9" s="10"/>
      <c r="AN9" s="10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0">
        <v>54</v>
      </c>
      <c r="BD9" s="19"/>
      <c r="BE9" s="35"/>
      <c r="BF9" s="19">
        <v>1</v>
      </c>
    </row>
    <row r="10" s="2" customFormat="1" ht="32.25" customHeight="1" spans="1:58">
      <c r="A10" s="6">
        <v>5</v>
      </c>
      <c r="B10" s="6"/>
      <c r="C10" s="10">
        <v>916401</v>
      </c>
      <c r="D10" s="15" t="s">
        <v>69</v>
      </c>
      <c r="E10" s="15" t="s">
        <v>70</v>
      </c>
      <c r="F10" s="10" t="s">
        <v>68</v>
      </c>
      <c r="G10" s="27">
        <v>39692</v>
      </c>
      <c r="H10" s="6">
        <f t="shared" si="0"/>
        <v>196</v>
      </c>
      <c r="I10" s="16">
        <v>256</v>
      </c>
      <c r="J10" s="19">
        <v>140</v>
      </c>
      <c r="K10" s="19">
        <v>18</v>
      </c>
      <c r="L10" s="19"/>
      <c r="M10" s="19"/>
      <c r="N10" s="10"/>
      <c r="O10" s="10"/>
      <c r="P10" s="10"/>
      <c r="Q10" s="10"/>
      <c r="R10" s="10"/>
      <c r="S10" s="10">
        <v>6</v>
      </c>
      <c r="T10" s="10">
        <v>32</v>
      </c>
      <c r="U10" s="10"/>
      <c r="V10" s="10"/>
      <c r="W10" s="10"/>
      <c r="X10" s="10"/>
      <c r="Y10" s="10"/>
      <c r="Z10" s="10"/>
      <c r="AA10" s="10"/>
      <c r="AB10" s="10"/>
      <c r="AC10" s="10"/>
      <c r="AD10" s="10">
        <v>18</v>
      </c>
      <c r="AE10" s="10">
        <v>190</v>
      </c>
      <c r="AF10" s="10"/>
      <c r="AG10" s="10"/>
      <c r="AH10" s="10"/>
      <c r="AI10" s="10"/>
      <c r="AJ10" s="10">
        <f t="shared" si="1"/>
        <v>48</v>
      </c>
      <c r="AK10" s="10"/>
      <c r="AL10" s="10"/>
      <c r="AM10" s="10"/>
      <c r="AN10" s="10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0">
        <v>48</v>
      </c>
      <c r="BD10" s="19"/>
      <c r="BE10" s="35"/>
      <c r="BF10" s="19">
        <v>2</v>
      </c>
    </row>
    <row r="11" s="2" customFormat="1" ht="32.25" customHeight="1" spans="1:58">
      <c r="A11" s="6">
        <v>6</v>
      </c>
      <c r="B11" s="6"/>
      <c r="C11" s="10">
        <v>916601</v>
      </c>
      <c r="D11" s="11" t="s">
        <v>71</v>
      </c>
      <c r="E11" s="11" t="s">
        <v>72</v>
      </c>
      <c r="F11" s="10" t="s">
        <v>68</v>
      </c>
      <c r="G11" s="27">
        <v>39692</v>
      </c>
      <c r="H11" s="6">
        <f t="shared" si="0"/>
        <v>26</v>
      </c>
      <c r="I11" s="16">
        <v>76</v>
      </c>
      <c r="J11" s="19"/>
      <c r="K11" s="19">
        <v>14</v>
      </c>
      <c r="L11" s="19"/>
      <c r="M11" s="19"/>
      <c r="N11" s="10"/>
      <c r="O11" s="10">
        <v>2</v>
      </c>
      <c r="P11" s="10"/>
      <c r="Q11" s="10">
        <v>2</v>
      </c>
      <c r="R11" s="10"/>
      <c r="S11" s="10"/>
      <c r="T11" s="10"/>
      <c r="U11" s="10"/>
      <c r="V11" s="10">
        <v>8</v>
      </c>
      <c r="W11" s="10"/>
      <c r="X11" s="10"/>
      <c r="Y11" s="10"/>
      <c r="Z11" s="10"/>
      <c r="AA11" s="10"/>
      <c r="AB11" s="10"/>
      <c r="AC11" s="10"/>
      <c r="AD11" s="10">
        <v>14</v>
      </c>
      <c r="AE11" s="10">
        <v>14</v>
      </c>
      <c r="AF11" s="10">
        <v>12</v>
      </c>
      <c r="AG11" s="10"/>
      <c r="AH11" s="30"/>
      <c r="AI11" s="30"/>
      <c r="AJ11" s="10">
        <f t="shared" si="1"/>
        <v>8</v>
      </c>
      <c r="AK11" s="10"/>
      <c r="AL11" s="10"/>
      <c r="AM11" s="10"/>
      <c r="AN11" s="10">
        <v>8</v>
      </c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0"/>
      <c r="BB11" s="10"/>
      <c r="BC11" s="10"/>
      <c r="BD11" s="10">
        <v>28</v>
      </c>
      <c r="BE11" s="35"/>
      <c r="BF11" s="19">
        <v>1</v>
      </c>
    </row>
    <row r="12" s="2" customFormat="1" ht="32.25" customHeight="1" spans="1:58">
      <c r="A12" s="6">
        <v>7</v>
      </c>
      <c r="B12" s="6"/>
      <c r="C12" s="10">
        <v>916701</v>
      </c>
      <c r="D12" s="11" t="s">
        <v>71</v>
      </c>
      <c r="E12" s="11" t="s">
        <v>73</v>
      </c>
      <c r="F12" s="10" t="s">
        <v>68</v>
      </c>
      <c r="G12" s="27">
        <v>39692</v>
      </c>
      <c r="H12" s="6">
        <f t="shared" si="0"/>
        <v>501</v>
      </c>
      <c r="I12" s="16">
        <v>1922</v>
      </c>
      <c r="J12" s="19">
        <v>10</v>
      </c>
      <c r="K12" s="19">
        <v>454</v>
      </c>
      <c r="L12" s="19"/>
      <c r="M12" s="19"/>
      <c r="N12" s="10"/>
      <c r="O12" s="10">
        <v>31</v>
      </c>
      <c r="P12" s="10"/>
      <c r="Q12" s="10">
        <v>6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>
        <v>454</v>
      </c>
      <c r="AE12" s="10">
        <v>10</v>
      </c>
      <c r="AF12" s="10">
        <v>540</v>
      </c>
      <c r="AG12" s="10"/>
      <c r="AH12" s="30"/>
      <c r="AI12" s="30"/>
      <c r="AJ12" s="10">
        <f t="shared" si="1"/>
        <v>0</v>
      </c>
      <c r="AK12" s="10"/>
      <c r="AL12" s="10"/>
      <c r="AM12" s="10"/>
      <c r="AN12" s="10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0"/>
      <c r="BB12" s="10"/>
      <c r="BC12" s="10"/>
      <c r="BD12" s="10">
        <v>918</v>
      </c>
      <c r="BE12" s="35"/>
      <c r="BF12" s="19">
        <v>4</v>
      </c>
    </row>
    <row r="13" s="2" customFormat="1" ht="32.25" customHeight="1" spans="1:58">
      <c r="A13" s="6">
        <v>8</v>
      </c>
      <c r="B13" s="6"/>
      <c r="C13" s="10">
        <v>916901</v>
      </c>
      <c r="D13" s="11" t="s">
        <v>74</v>
      </c>
      <c r="E13" s="11" t="s">
        <v>75</v>
      </c>
      <c r="F13" s="10" t="s">
        <v>68</v>
      </c>
      <c r="G13" s="27">
        <v>39692</v>
      </c>
      <c r="H13" s="6">
        <f t="shared" si="0"/>
        <v>1581</v>
      </c>
      <c r="I13" s="16">
        <v>1679</v>
      </c>
      <c r="J13" s="19">
        <v>1079</v>
      </c>
      <c r="K13" s="19">
        <v>46</v>
      </c>
      <c r="L13" s="19"/>
      <c r="M13" s="19"/>
      <c r="N13" s="10"/>
      <c r="O13" s="10">
        <v>8</v>
      </c>
      <c r="P13" s="10"/>
      <c r="Q13" s="10"/>
      <c r="R13" s="10"/>
      <c r="S13" s="10">
        <v>4</v>
      </c>
      <c r="T13" s="10">
        <v>444</v>
      </c>
      <c r="U13" s="10"/>
      <c r="V13" s="10"/>
      <c r="W13" s="10"/>
      <c r="X13" s="10"/>
      <c r="Y13" s="10"/>
      <c r="Z13" s="10"/>
      <c r="AA13" s="10"/>
      <c r="AB13" s="10"/>
      <c r="AC13" s="10">
        <v>157</v>
      </c>
      <c r="AD13" s="10">
        <v>319</v>
      </c>
      <c r="AE13" s="10">
        <v>1139</v>
      </c>
      <c r="AF13" s="10">
        <v>16</v>
      </c>
      <c r="AG13" s="10"/>
      <c r="AH13" s="33">
        <v>48</v>
      </c>
      <c r="AI13" s="33"/>
      <c r="AJ13" s="10">
        <f t="shared" si="1"/>
        <v>0</v>
      </c>
      <c r="AK13" s="10"/>
      <c r="AL13" s="10"/>
      <c r="AM13" s="10"/>
      <c r="AN13" s="10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35"/>
      <c r="BF13" s="19">
        <v>6</v>
      </c>
    </row>
    <row r="14" s="2" customFormat="1" ht="32.25" customHeight="1" spans="1:58">
      <c r="A14" s="6">
        <v>9</v>
      </c>
      <c r="B14" s="6"/>
      <c r="C14" s="10">
        <v>917001</v>
      </c>
      <c r="D14" s="11" t="s">
        <v>76</v>
      </c>
      <c r="E14" s="11" t="s">
        <v>77</v>
      </c>
      <c r="F14" s="10" t="s">
        <v>64</v>
      </c>
      <c r="G14" s="27">
        <v>39692</v>
      </c>
      <c r="H14" s="6">
        <f t="shared" si="0"/>
        <v>37</v>
      </c>
      <c r="I14" s="16">
        <v>37</v>
      </c>
      <c r="J14" s="19">
        <v>37</v>
      </c>
      <c r="K14" s="19"/>
      <c r="L14" s="19"/>
      <c r="M14" s="1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>
        <v>37</v>
      </c>
      <c r="AC14" s="10"/>
      <c r="AD14" s="10"/>
      <c r="AE14" s="10"/>
      <c r="AF14" s="10"/>
      <c r="AG14" s="10"/>
      <c r="AH14" s="31"/>
      <c r="AI14" s="31"/>
      <c r="AJ14" s="10">
        <f t="shared" si="1"/>
        <v>0</v>
      </c>
      <c r="AK14" s="10"/>
      <c r="AL14" s="10"/>
      <c r="AM14" s="10"/>
      <c r="AN14" s="10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35"/>
      <c r="BF14" s="19"/>
    </row>
    <row r="15" s="2" customFormat="1" ht="32.25" customHeight="1" spans="1:58">
      <c r="A15" s="6">
        <v>10</v>
      </c>
      <c r="B15" s="6"/>
      <c r="C15" s="10">
        <v>917101</v>
      </c>
      <c r="D15" s="11" t="s">
        <v>78</v>
      </c>
      <c r="E15" s="11" t="s">
        <v>79</v>
      </c>
      <c r="F15" s="10" t="s">
        <v>68</v>
      </c>
      <c r="G15" s="27">
        <v>39692</v>
      </c>
      <c r="H15" s="6">
        <f t="shared" si="0"/>
        <v>71</v>
      </c>
      <c r="I15" s="16">
        <v>71</v>
      </c>
      <c r="J15" s="19">
        <v>71</v>
      </c>
      <c r="K15" s="19"/>
      <c r="L15" s="19"/>
      <c r="M15" s="1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>
        <v>71</v>
      </c>
      <c r="AF15" s="10"/>
      <c r="AG15" s="10"/>
      <c r="AH15" s="10"/>
      <c r="AI15" s="10"/>
      <c r="AJ15" s="10">
        <f t="shared" si="1"/>
        <v>0</v>
      </c>
      <c r="AK15" s="10"/>
      <c r="AL15" s="10"/>
      <c r="AM15" s="10"/>
      <c r="AN15" s="10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35"/>
      <c r="BF15" s="19">
        <v>1</v>
      </c>
    </row>
    <row r="16" s="2" customFormat="1" ht="32.25" customHeight="1" spans="1:58">
      <c r="A16" s="6">
        <v>11</v>
      </c>
      <c r="B16" s="6"/>
      <c r="C16" s="10">
        <v>917201</v>
      </c>
      <c r="D16" s="11" t="s">
        <v>80</v>
      </c>
      <c r="E16" s="11" t="s">
        <v>81</v>
      </c>
      <c r="F16" s="10" t="s">
        <v>82</v>
      </c>
      <c r="G16" s="27">
        <v>39692</v>
      </c>
      <c r="H16" s="6">
        <f t="shared" si="0"/>
        <v>242</v>
      </c>
      <c r="I16" s="16">
        <v>242</v>
      </c>
      <c r="J16" s="19">
        <v>242</v>
      </c>
      <c r="K16" s="19"/>
      <c r="L16" s="19"/>
      <c r="M16" s="1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>
        <v>242</v>
      </c>
      <c r="AF16" s="10"/>
      <c r="AG16" s="10"/>
      <c r="AH16" s="10"/>
      <c r="AI16" s="10"/>
      <c r="AJ16" s="10">
        <f t="shared" si="1"/>
        <v>0</v>
      </c>
      <c r="AK16" s="10"/>
      <c r="AL16" s="10"/>
      <c r="AM16" s="10"/>
      <c r="AN16" s="10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35"/>
      <c r="BF16" s="19">
        <v>2</v>
      </c>
    </row>
    <row r="17" s="2" customFormat="1" ht="32.25" customHeight="1" spans="1:58">
      <c r="A17" s="6">
        <v>12</v>
      </c>
      <c r="B17" s="6"/>
      <c r="C17" s="10">
        <v>917701</v>
      </c>
      <c r="D17" s="11" t="s">
        <v>83</v>
      </c>
      <c r="E17" s="11" t="s">
        <v>84</v>
      </c>
      <c r="F17" s="10" t="s">
        <v>82</v>
      </c>
      <c r="G17" s="27">
        <v>39692</v>
      </c>
      <c r="H17" s="6">
        <f t="shared" si="0"/>
        <v>86</v>
      </c>
      <c r="I17" s="16">
        <v>92</v>
      </c>
      <c r="J17" s="19">
        <v>84</v>
      </c>
      <c r="K17" s="19"/>
      <c r="L17" s="19"/>
      <c r="M17" s="19"/>
      <c r="N17" s="10"/>
      <c r="O17" s="30"/>
      <c r="P17" s="30"/>
      <c r="Q17" s="30">
        <v>2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>
        <v>92</v>
      </c>
      <c r="AG17" s="10"/>
      <c r="AH17" s="10"/>
      <c r="AI17" s="10"/>
      <c r="AJ17" s="10">
        <f t="shared" si="1"/>
        <v>0</v>
      </c>
      <c r="AK17" s="10"/>
      <c r="AL17" s="10"/>
      <c r="AM17" s="10"/>
      <c r="AN17" s="10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35"/>
      <c r="BF17" s="19">
        <v>1</v>
      </c>
    </row>
    <row r="18" s="2" customFormat="1" ht="32.25" customHeight="1" spans="1:58">
      <c r="A18" s="6">
        <v>13</v>
      </c>
      <c r="B18" s="6"/>
      <c r="C18" s="10">
        <v>917801</v>
      </c>
      <c r="D18" s="11" t="s">
        <v>85</v>
      </c>
      <c r="E18" s="11" t="s">
        <v>86</v>
      </c>
      <c r="F18" s="10" t="s">
        <v>68</v>
      </c>
      <c r="G18" s="27">
        <v>39692</v>
      </c>
      <c r="H18" s="6">
        <f t="shared" si="0"/>
        <v>183</v>
      </c>
      <c r="I18" s="16">
        <v>202</v>
      </c>
      <c r="J18" s="19">
        <v>164</v>
      </c>
      <c r="K18" s="19"/>
      <c r="L18" s="19"/>
      <c r="M18" s="19"/>
      <c r="N18" s="10"/>
      <c r="O18" s="30">
        <v>19</v>
      </c>
      <c r="P18" s="30"/>
      <c r="Q18" s="3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>
        <v>202</v>
      </c>
      <c r="AG18" s="10"/>
      <c r="AH18" s="10"/>
      <c r="AI18" s="10"/>
      <c r="AJ18" s="10">
        <f t="shared" si="1"/>
        <v>0</v>
      </c>
      <c r="AK18" s="10"/>
      <c r="AL18" s="10"/>
      <c r="AM18" s="10"/>
      <c r="AN18" s="10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35"/>
      <c r="BF18" s="19">
        <v>3</v>
      </c>
    </row>
    <row r="19" s="2" customFormat="1" ht="32.25" customHeight="1" spans="1:58">
      <c r="A19" s="6">
        <v>14</v>
      </c>
      <c r="B19" s="6"/>
      <c r="C19" s="10">
        <v>917901</v>
      </c>
      <c r="D19" s="11" t="s">
        <v>87</v>
      </c>
      <c r="E19" s="11" t="s">
        <v>88</v>
      </c>
      <c r="F19" s="10" t="s">
        <v>68</v>
      </c>
      <c r="G19" s="27">
        <v>39692</v>
      </c>
      <c r="H19" s="6">
        <f t="shared" si="0"/>
        <v>483</v>
      </c>
      <c r="I19" s="16">
        <v>533</v>
      </c>
      <c r="J19" s="19">
        <v>469</v>
      </c>
      <c r="K19" s="19"/>
      <c r="L19" s="19"/>
      <c r="M19" s="19"/>
      <c r="N19" s="10"/>
      <c r="O19" s="30"/>
      <c r="P19" s="30"/>
      <c r="Q19" s="30">
        <v>14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>
        <v>469</v>
      </c>
      <c r="AF19" s="10">
        <v>64</v>
      </c>
      <c r="AG19" s="10"/>
      <c r="AH19" s="10"/>
      <c r="AI19" s="10"/>
      <c r="AJ19" s="10">
        <f t="shared" si="1"/>
        <v>0</v>
      </c>
      <c r="AK19" s="10"/>
      <c r="AL19" s="10"/>
      <c r="AM19" s="10"/>
      <c r="AN19" s="10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35"/>
      <c r="BF19" s="19">
        <v>5</v>
      </c>
    </row>
    <row r="20" s="2" customFormat="1" ht="32.25" customHeight="1" spans="1:58">
      <c r="A20" s="6">
        <v>15</v>
      </c>
      <c r="B20" s="6"/>
      <c r="C20" s="10">
        <v>918001</v>
      </c>
      <c r="D20" s="11" t="s">
        <v>89</v>
      </c>
      <c r="E20" s="11" t="s">
        <v>79</v>
      </c>
      <c r="F20" s="10" t="s">
        <v>68</v>
      </c>
      <c r="G20" s="27">
        <v>39692</v>
      </c>
      <c r="H20" s="6">
        <f t="shared" si="0"/>
        <v>104</v>
      </c>
      <c r="I20" s="16">
        <v>220</v>
      </c>
      <c r="J20" s="19"/>
      <c r="K20" s="19">
        <v>98</v>
      </c>
      <c r="L20" s="19"/>
      <c r="M20" s="19"/>
      <c r="N20" s="10"/>
      <c r="O20" s="30"/>
      <c r="P20" s="30"/>
      <c r="Q20" s="30">
        <v>6</v>
      </c>
      <c r="R20" s="3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>
        <v>62</v>
      </c>
      <c r="AF20" s="10">
        <v>86</v>
      </c>
      <c r="AG20" s="10"/>
      <c r="AH20" s="10"/>
      <c r="AI20" s="10"/>
      <c r="AJ20" s="10">
        <f t="shared" si="1"/>
        <v>72</v>
      </c>
      <c r="AK20" s="30"/>
      <c r="AL20" s="30"/>
      <c r="AM20" s="30"/>
      <c r="AN20" s="10"/>
      <c r="AO20" s="19"/>
      <c r="AP20" s="19">
        <v>36</v>
      </c>
      <c r="AQ20" s="19"/>
      <c r="AR20" s="19"/>
      <c r="AS20" s="19"/>
      <c r="AT20" s="19"/>
      <c r="AU20" s="19"/>
      <c r="AV20" s="19"/>
      <c r="AW20" s="19"/>
      <c r="AX20" s="19"/>
      <c r="AY20" s="19">
        <v>36</v>
      </c>
      <c r="AZ20" s="19"/>
      <c r="BA20" s="19"/>
      <c r="BB20" s="19"/>
      <c r="BC20" s="19"/>
      <c r="BD20" s="19"/>
      <c r="BE20" s="35"/>
      <c r="BF20" s="19">
        <v>1</v>
      </c>
    </row>
    <row r="21" s="2" customFormat="1" ht="32.25" customHeight="1" spans="1:58">
      <c r="A21" s="6">
        <v>16</v>
      </c>
      <c r="B21" s="6"/>
      <c r="C21" s="10">
        <v>918401</v>
      </c>
      <c r="D21" s="11" t="s">
        <v>90</v>
      </c>
      <c r="E21" s="11" t="s">
        <v>91</v>
      </c>
      <c r="F21" s="10" t="s">
        <v>82</v>
      </c>
      <c r="G21" s="27">
        <v>39692</v>
      </c>
      <c r="H21" s="6">
        <f t="shared" si="0"/>
        <v>48</v>
      </c>
      <c r="I21" s="16">
        <v>48</v>
      </c>
      <c r="J21" s="19">
        <v>48</v>
      </c>
      <c r="K21" s="19"/>
      <c r="L21" s="19"/>
      <c r="M21" s="19"/>
      <c r="N21" s="10"/>
      <c r="O21" s="30"/>
      <c r="P21" s="30"/>
      <c r="Q21" s="30"/>
      <c r="R21" s="3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>
        <f t="shared" si="1"/>
        <v>48</v>
      </c>
      <c r="AK21" s="30"/>
      <c r="AL21" s="30"/>
      <c r="AM21" s="30"/>
      <c r="AN21" s="10"/>
      <c r="AO21" s="19"/>
      <c r="AP21" s="19"/>
      <c r="AQ21" s="19"/>
      <c r="AR21" s="19"/>
      <c r="AS21" s="19"/>
      <c r="AT21" s="19">
        <v>48</v>
      </c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35"/>
      <c r="BF21" s="19">
        <v>1</v>
      </c>
    </row>
    <row r="22" s="2" customFormat="1" ht="32.25" customHeight="1" spans="1:58">
      <c r="A22" s="6">
        <v>17</v>
      </c>
      <c r="B22" s="6"/>
      <c r="C22" s="10">
        <v>918501</v>
      </c>
      <c r="D22" s="11" t="s">
        <v>92</v>
      </c>
      <c r="E22" s="11" t="s">
        <v>93</v>
      </c>
      <c r="F22" s="10" t="s">
        <v>82</v>
      </c>
      <c r="G22" s="27">
        <v>39692</v>
      </c>
      <c r="H22" s="6">
        <f t="shared" si="0"/>
        <v>30</v>
      </c>
      <c r="I22" s="16">
        <v>30</v>
      </c>
      <c r="J22" s="19">
        <v>30</v>
      </c>
      <c r="K22" s="19"/>
      <c r="L22" s="19"/>
      <c r="M22" s="19"/>
      <c r="N22" s="10"/>
      <c r="O22" s="30"/>
      <c r="P22" s="30"/>
      <c r="Q22" s="30"/>
      <c r="R22" s="3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>
        <v>1</v>
      </c>
      <c r="AF22" s="10"/>
      <c r="AG22" s="10"/>
      <c r="AH22" s="10"/>
      <c r="AI22" s="10"/>
      <c r="AJ22" s="10">
        <f t="shared" si="1"/>
        <v>29</v>
      </c>
      <c r="AK22" s="30"/>
      <c r="AL22" s="30"/>
      <c r="AM22" s="30"/>
      <c r="AN22" s="10"/>
      <c r="AO22" s="19"/>
      <c r="AP22" s="19">
        <v>29</v>
      </c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35"/>
      <c r="BF22" s="19">
        <v>1</v>
      </c>
    </row>
    <row r="23" s="2" customFormat="1" ht="32.25" customHeight="1" spans="1:58">
      <c r="A23" s="6">
        <v>18</v>
      </c>
      <c r="B23" s="6"/>
      <c r="C23" s="10">
        <v>918601</v>
      </c>
      <c r="D23" s="11" t="s">
        <v>94</v>
      </c>
      <c r="E23" s="11" t="s">
        <v>95</v>
      </c>
      <c r="F23" s="10" t="s">
        <v>82</v>
      </c>
      <c r="G23" s="27">
        <v>39692</v>
      </c>
      <c r="H23" s="6">
        <f t="shared" si="0"/>
        <v>109</v>
      </c>
      <c r="I23" s="16">
        <v>109</v>
      </c>
      <c r="J23" s="19">
        <v>109</v>
      </c>
      <c r="K23" s="19"/>
      <c r="L23" s="19"/>
      <c r="M23" s="19"/>
      <c r="N23" s="10"/>
      <c r="O23" s="30"/>
      <c r="P23" s="30"/>
      <c r="Q23" s="30"/>
      <c r="R23" s="3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>
        <f t="shared" si="1"/>
        <v>109</v>
      </c>
      <c r="AK23" s="30"/>
      <c r="AL23" s="30"/>
      <c r="AM23" s="30"/>
      <c r="AN23" s="10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>
        <v>109</v>
      </c>
      <c r="AZ23" s="19"/>
      <c r="BA23" s="19"/>
      <c r="BB23" s="19"/>
      <c r="BC23" s="19"/>
      <c r="BD23" s="19"/>
      <c r="BE23" s="35"/>
      <c r="BF23" s="19">
        <v>1</v>
      </c>
    </row>
    <row r="24" s="2" customFormat="1" ht="32.25" customHeight="1" spans="1:58">
      <c r="A24" s="6">
        <v>19</v>
      </c>
      <c r="B24" s="6"/>
      <c r="C24" s="10">
        <v>918701</v>
      </c>
      <c r="D24" s="11" t="s">
        <v>96</v>
      </c>
      <c r="E24" s="11" t="s">
        <v>97</v>
      </c>
      <c r="F24" s="10" t="s">
        <v>82</v>
      </c>
      <c r="G24" s="27">
        <v>39692</v>
      </c>
      <c r="H24" s="6">
        <f t="shared" si="0"/>
        <v>177</v>
      </c>
      <c r="I24" s="16">
        <v>252</v>
      </c>
      <c r="J24" s="19">
        <v>102</v>
      </c>
      <c r="K24" s="19">
        <v>73</v>
      </c>
      <c r="L24" s="19"/>
      <c r="M24" s="19"/>
      <c r="N24" s="10"/>
      <c r="O24" s="30">
        <v>2</v>
      </c>
      <c r="P24" s="30"/>
      <c r="Q24" s="30"/>
      <c r="R24" s="3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>
        <v>175</v>
      </c>
      <c r="AF24" s="10">
        <v>77</v>
      </c>
      <c r="AG24" s="10"/>
      <c r="AH24" s="10"/>
      <c r="AI24" s="10"/>
      <c r="AJ24" s="10">
        <f t="shared" si="1"/>
        <v>0</v>
      </c>
      <c r="AK24" s="30"/>
      <c r="AL24" s="30"/>
      <c r="AM24" s="30"/>
      <c r="AN24" s="10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35"/>
      <c r="BF24" s="19">
        <v>2</v>
      </c>
    </row>
    <row r="25" s="2" customFormat="1" ht="32.25" customHeight="1" spans="1:58">
      <c r="A25" s="6">
        <v>20</v>
      </c>
      <c r="B25" s="6"/>
      <c r="C25" s="10">
        <v>918801</v>
      </c>
      <c r="D25" s="11" t="s">
        <v>98</v>
      </c>
      <c r="E25" s="11" t="s">
        <v>99</v>
      </c>
      <c r="F25" s="10" t="s">
        <v>82</v>
      </c>
      <c r="G25" s="27">
        <v>39692</v>
      </c>
      <c r="H25" s="6">
        <f t="shared" si="0"/>
        <v>186</v>
      </c>
      <c r="I25" s="16">
        <v>186</v>
      </c>
      <c r="J25" s="19">
        <v>186</v>
      </c>
      <c r="K25" s="19"/>
      <c r="L25" s="19"/>
      <c r="M25" s="19"/>
      <c r="N25" s="10"/>
      <c r="O25" s="30"/>
      <c r="P25" s="30"/>
      <c r="Q25" s="30"/>
      <c r="R25" s="3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>
        <v>186</v>
      </c>
      <c r="AF25" s="10"/>
      <c r="AG25" s="10"/>
      <c r="AH25" s="10"/>
      <c r="AI25" s="10"/>
      <c r="AJ25" s="10">
        <f t="shared" si="1"/>
        <v>0</v>
      </c>
      <c r="AK25" s="30"/>
      <c r="AL25" s="30"/>
      <c r="AM25" s="30"/>
      <c r="AN25" s="10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35"/>
      <c r="BF25" s="19"/>
    </row>
    <row r="26" s="2" customFormat="1" ht="32.25" customHeight="1" spans="1:58">
      <c r="A26" s="6">
        <v>21</v>
      </c>
      <c r="B26" s="6"/>
      <c r="C26" s="10">
        <v>918901</v>
      </c>
      <c r="D26" s="11" t="s">
        <v>100</v>
      </c>
      <c r="E26" s="11" t="s">
        <v>101</v>
      </c>
      <c r="F26" s="10" t="s">
        <v>82</v>
      </c>
      <c r="G26" s="27">
        <v>39692</v>
      </c>
      <c r="H26" s="6">
        <f t="shared" si="0"/>
        <v>203</v>
      </c>
      <c r="I26" s="16">
        <v>203</v>
      </c>
      <c r="J26" s="19">
        <v>203</v>
      </c>
      <c r="K26" s="19"/>
      <c r="L26" s="19"/>
      <c r="M26" s="19"/>
      <c r="N26" s="10"/>
      <c r="O26" s="30"/>
      <c r="P26" s="30"/>
      <c r="Q26" s="30"/>
      <c r="R26" s="3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>
        <v>126</v>
      </c>
      <c r="AF26" s="10"/>
      <c r="AG26" s="10"/>
      <c r="AH26" s="10"/>
      <c r="AI26" s="10"/>
      <c r="AJ26" s="10">
        <f t="shared" si="1"/>
        <v>77</v>
      </c>
      <c r="AK26" s="30"/>
      <c r="AL26" s="30"/>
      <c r="AM26" s="30"/>
      <c r="AN26" s="10"/>
      <c r="AO26" s="19"/>
      <c r="AP26" s="19"/>
      <c r="AQ26" s="19"/>
      <c r="AR26" s="19">
        <v>77</v>
      </c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35"/>
      <c r="BF26" s="19">
        <v>1</v>
      </c>
    </row>
    <row r="27" s="2" customFormat="1" ht="32.25" customHeight="1" spans="1:58">
      <c r="A27" s="6">
        <v>22</v>
      </c>
      <c r="B27" s="6"/>
      <c r="C27" s="10">
        <v>919101</v>
      </c>
      <c r="D27" s="11" t="s">
        <v>102</v>
      </c>
      <c r="E27" s="11" t="s">
        <v>103</v>
      </c>
      <c r="F27" s="10" t="s">
        <v>82</v>
      </c>
      <c r="G27" s="27">
        <v>39692</v>
      </c>
      <c r="H27" s="6">
        <f t="shared" si="0"/>
        <v>101</v>
      </c>
      <c r="I27" s="16">
        <v>101</v>
      </c>
      <c r="J27" s="19">
        <v>101</v>
      </c>
      <c r="K27" s="19"/>
      <c r="L27" s="19"/>
      <c r="M27" s="19"/>
      <c r="N27" s="10"/>
      <c r="O27" s="30"/>
      <c r="P27" s="30"/>
      <c r="Q27" s="30"/>
      <c r="R27" s="3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>
        <f t="shared" si="1"/>
        <v>101</v>
      </c>
      <c r="AK27" s="30"/>
      <c r="AL27" s="30"/>
      <c r="AM27" s="30"/>
      <c r="AN27" s="10"/>
      <c r="AO27" s="19"/>
      <c r="AP27" s="19"/>
      <c r="AQ27" s="19"/>
      <c r="AR27" s="19">
        <v>101</v>
      </c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35"/>
      <c r="BF27" s="19"/>
    </row>
    <row r="28" s="2" customFormat="1" ht="32.25" customHeight="1" spans="1:58">
      <c r="A28" s="6">
        <v>23</v>
      </c>
      <c r="B28" s="6"/>
      <c r="C28" s="10">
        <v>920301</v>
      </c>
      <c r="D28" s="11" t="s">
        <v>104</v>
      </c>
      <c r="E28" s="11" t="s">
        <v>105</v>
      </c>
      <c r="F28" s="10" t="s">
        <v>68</v>
      </c>
      <c r="G28" s="27">
        <v>39692</v>
      </c>
      <c r="H28" s="6">
        <f t="shared" si="0"/>
        <v>76</v>
      </c>
      <c r="I28" s="16">
        <v>134</v>
      </c>
      <c r="J28" s="19">
        <v>18</v>
      </c>
      <c r="K28" s="19">
        <v>57</v>
      </c>
      <c r="L28" s="19"/>
      <c r="M28" s="19"/>
      <c r="N28" s="30"/>
      <c r="O28" s="30">
        <v>1</v>
      </c>
      <c r="P28" s="30"/>
      <c r="Q28" s="30"/>
      <c r="R28" s="30"/>
      <c r="S28" s="10"/>
      <c r="T28" s="10"/>
      <c r="U28" s="10"/>
      <c r="V28" s="10"/>
      <c r="W28" s="10"/>
      <c r="X28" s="10"/>
      <c r="Y28" s="10"/>
      <c r="Z28" s="30"/>
      <c r="AA28" s="10"/>
      <c r="AB28" s="10"/>
      <c r="AC28" s="10"/>
      <c r="AD28" s="10"/>
      <c r="AE28" s="10"/>
      <c r="AF28" s="10">
        <v>134</v>
      </c>
      <c r="AG28" s="10"/>
      <c r="AH28" s="30"/>
      <c r="AI28" s="30"/>
      <c r="AJ28" s="10">
        <f t="shared" si="1"/>
        <v>0</v>
      </c>
      <c r="AK28" s="30"/>
      <c r="AL28" s="30"/>
      <c r="AM28" s="30"/>
      <c r="AN28" s="10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35"/>
      <c r="BF28" s="19">
        <v>1</v>
      </c>
    </row>
    <row r="29" s="2" customFormat="1" ht="32.25" customHeight="1" spans="1:58">
      <c r="A29" s="6">
        <v>24</v>
      </c>
      <c r="B29" s="6"/>
      <c r="C29" s="10">
        <v>920401</v>
      </c>
      <c r="D29" s="11" t="s">
        <v>106</v>
      </c>
      <c r="E29" s="11" t="s">
        <v>107</v>
      </c>
      <c r="F29" s="10" t="s">
        <v>68</v>
      </c>
      <c r="G29" s="27">
        <v>39692</v>
      </c>
      <c r="H29" s="6">
        <f t="shared" si="0"/>
        <v>24</v>
      </c>
      <c r="I29" s="16">
        <v>48</v>
      </c>
      <c r="J29" s="19"/>
      <c r="K29" s="19">
        <v>24</v>
      </c>
      <c r="L29" s="19"/>
      <c r="M29" s="19"/>
      <c r="N29" s="30"/>
      <c r="O29" s="30"/>
      <c r="P29" s="30"/>
      <c r="Q29" s="30"/>
      <c r="R29" s="30"/>
      <c r="S29" s="10"/>
      <c r="T29" s="10"/>
      <c r="U29" s="10"/>
      <c r="V29" s="10"/>
      <c r="W29" s="10"/>
      <c r="X29" s="10"/>
      <c r="Y29" s="10"/>
      <c r="Z29" s="30"/>
      <c r="AA29" s="10"/>
      <c r="AB29" s="10"/>
      <c r="AC29" s="10"/>
      <c r="AD29" s="10"/>
      <c r="AE29" s="10"/>
      <c r="AF29" s="10">
        <v>48</v>
      </c>
      <c r="AG29" s="10"/>
      <c r="AH29" s="30"/>
      <c r="AI29" s="30"/>
      <c r="AJ29" s="10">
        <f t="shared" si="1"/>
        <v>0</v>
      </c>
      <c r="AK29" s="30"/>
      <c r="AL29" s="30"/>
      <c r="AM29" s="30"/>
      <c r="AN29" s="10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35"/>
      <c r="BF29" s="19">
        <v>1</v>
      </c>
    </row>
    <row r="30" s="2" customFormat="1" ht="32.25" customHeight="1" spans="1:58">
      <c r="A30" s="6">
        <v>25</v>
      </c>
      <c r="B30" s="6"/>
      <c r="C30" s="10">
        <v>920501</v>
      </c>
      <c r="D30" s="11" t="s">
        <v>106</v>
      </c>
      <c r="E30" s="11" t="s">
        <v>108</v>
      </c>
      <c r="F30" s="10" t="s">
        <v>68</v>
      </c>
      <c r="G30" s="27">
        <v>39692</v>
      </c>
      <c r="H30" s="6">
        <f t="shared" si="0"/>
        <v>51</v>
      </c>
      <c r="I30" s="16">
        <v>102</v>
      </c>
      <c r="J30" s="19"/>
      <c r="K30" s="19">
        <v>48</v>
      </c>
      <c r="L30" s="19"/>
      <c r="M30" s="19"/>
      <c r="N30" s="30"/>
      <c r="O30" s="30">
        <v>3</v>
      </c>
      <c r="P30" s="30"/>
      <c r="Q30" s="30"/>
      <c r="R30" s="30"/>
      <c r="S30" s="10"/>
      <c r="T30" s="10"/>
      <c r="U30" s="10"/>
      <c r="V30" s="10"/>
      <c r="W30" s="10"/>
      <c r="X30" s="10"/>
      <c r="Y30" s="10"/>
      <c r="Z30" s="30"/>
      <c r="AA30" s="10"/>
      <c r="AB30" s="10"/>
      <c r="AC30" s="10"/>
      <c r="AD30" s="10"/>
      <c r="AE30" s="10"/>
      <c r="AF30" s="10">
        <v>102</v>
      </c>
      <c r="AG30" s="10"/>
      <c r="AH30" s="30"/>
      <c r="AI30" s="30"/>
      <c r="AJ30" s="10">
        <f t="shared" si="1"/>
        <v>0</v>
      </c>
      <c r="AK30" s="30"/>
      <c r="AL30" s="30"/>
      <c r="AM30" s="30"/>
      <c r="AN30" s="10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35"/>
      <c r="BF30" s="19"/>
    </row>
    <row r="31" s="2" customFormat="1" ht="32.25" customHeight="1" spans="1:58">
      <c r="A31" s="6">
        <v>26</v>
      </c>
      <c r="B31" s="6"/>
      <c r="C31" s="10">
        <v>920601</v>
      </c>
      <c r="D31" s="11" t="s">
        <v>109</v>
      </c>
      <c r="E31" s="11" t="s">
        <v>110</v>
      </c>
      <c r="F31" s="10" t="s">
        <v>68</v>
      </c>
      <c r="G31" s="28">
        <v>41974</v>
      </c>
      <c r="H31" s="6">
        <f t="shared" si="0"/>
        <v>94</v>
      </c>
      <c r="I31" s="16">
        <v>94</v>
      </c>
      <c r="J31" s="19">
        <v>94</v>
      </c>
      <c r="K31" s="19"/>
      <c r="L31" s="19"/>
      <c r="M31" s="19"/>
      <c r="N31" s="30"/>
      <c r="O31" s="30"/>
      <c r="P31" s="30"/>
      <c r="Q31" s="30"/>
      <c r="R31" s="30"/>
      <c r="S31" s="10"/>
      <c r="T31" s="10"/>
      <c r="U31" s="10"/>
      <c r="V31" s="10"/>
      <c r="W31" s="10"/>
      <c r="X31" s="10"/>
      <c r="Y31" s="10"/>
      <c r="Z31" s="30"/>
      <c r="AA31" s="10"/>
      <c r="AB31" s="10"/>
      <c r="AC31" s="10"/>
      <c r="AD31" s="10"/>
      <c r="AE31" s="10"/>
      <c r="AF31" s="10"/>
      <c r="AG31" s="10"/>
      <c r="AH31" s="30"/>
      <c r="AI31" s="30"/>
      <c r="AJ31" s="10">
        <f t="shared" si="1"/>
        <v>94</v>
      </c>
      <c r="AK31" s="30"/>
      <c r="AL31" s="30"/>
      <c r="AM31" s="30"/>
      <c r="AN31" s="10"/>
      <c r="AO31" s="19"/>
      <c r="AP31" s="19"/>
      <c r="AQ31" s="19"/>
      <c r="AR31" s="19">
        <v>94</v>
      </c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35"/>
      <c r="BF31" s="19">
        <v>1</v>
      </c>
    </row>
    <row r="32" s="2" customFormat="1" ht="32.25" customHeight="1" spans="1:58">
      <c r="A32" s="6">
        <v>27</v>
      </c>
      <c r="B32" s="6"/>
      <c r="C32" s="10">
        <v>920701</v>
      </c>
      <c r="D32" s="11" t="s">
        <v>111</v>
      </c>
      <c r="E32" s="11" t="s">
        <v>112</v>
      </c>
      <c r="F32" s="10" t="s">
        <v>68</v>
      </c>
      <c r="G32" s="28">
        <v>39692</v>
      </c>
      <c r="H32" s="6">
        <f t="shared" si="0"/>
        <v>342</v>
      </c>
      <c r="I32" s="16">
        <v>685</v>
      </c>
      <c r="J32" s="19">
        <v>1</v>
      </c>
      <c r="K32" s="19">
        <v>338</v>
      </c>
      <c r="L32" s="19"/>
      <c r="M32" s="19"/>
      <c r="N32" s="30"/>
      <c r="O32" s="30">
        <v>2</v>
      </c>
      <c r="P32" s="30"/>
      <c r="Q32" s="30">
        <v>1</v>
      </c>
      <c r="R32" s="30"/>
      <c r="S32" s="10"/>
      <c r="T32" s="10"/>
      <c r="U32" s="10"/>
      <c r="V32" s="10"/>
      <c r="W32" s="10"/>
      <c r="X32" s="10"/>
      <c r="Y32" s="10"/>
      <c r="Z32" s="30"/>
      <c r="AA32" s="10"/>
      <c r="AB32" s="10"/>
      <c r="AC32" s="10"/>
      <c r="AD32" s="10">
        <v>338</v>
      </c>
      <c r="AE32" s="10">
        <v>339</v>
      </c>
      <c r="AF32" s="10">
        <v>8</v>
      </c>
      <c r="AG32" s="10"/>
      <c r="AH32" s="30"/>
      <c r="AI32" s="30"/>
      <c r="AJ32" s="10">
        <f t="shared" si="1"/>
        <v>0</v>
      </c>
      <c r="AK32" s="30"/>
      <c r="AL32" s="30"/>
      <c r="AM32" s="30"/>
      <c r="AN32" s="10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35"/>
      <c r="BF32" s="19">
        <v>3</v>
      </c>
    </row>
    <row r="33" s="2" customFormat="1" ht="32.25" customHeight="1" spans="1:58">
      <c r="A33" s="6">
        <v>28</v>
      </c>
      <c r="B33" s="6"/>
      <c r="C33" s="10">
        <v>920901</v>
      </c>
      <c r="D33" s="11" t="s">
        <v>113</v>
      </c>
      <c r="E33" s="11" t="s">
        <v>114</v>
      </c>
      <c r="F33" s="10" t="s">
        <v>64</v>
      </c>
      <c r="G33" s="28">
        <v>39692</v>
      </c>
      <c r="H33" s="6">
        <f t="shared" si="0"/>
        <v>165</v>
      </c>
      <c r="I33" s="16">
        <v>165</v>
      </c>
      <c r="J33" s="19">
        <v>165</v>
      </c>
      <c r="K33" s="19"/>
      <c r="L33" s="19"/>
      <c r="M33" s="19"/>
      <c r="N33" s="11"/>
      <c r="O33" s="11"/>
      <c r="P33" s="11"/>
      <c r="Q33" s="11"/>
      <c r="R33" s="11"/>
      <c r="S33" s="10"/>
      <c r="T33" s="10"/>
      <c r="U33" s="10"/>
      <c r="V33" s="10"/>
      <c r="W33" s="10"/>
      <c r="X33" s="10"/>
      <c r="Y33" s="10"/>
      <c r="Z33" s="11"/>
      <c r="AA33" s="10"/>
      <c r="AB33" s="10"/>
      <c r="AC33" s="10"/>
      <c r="AD33" s="10"/>
      <c r="AE33" s="10">
        <v>165</v>
      </c>
      <c r="AF33" s="10"/>
      <c r="AG33" s="10"/>
      <c r="AH33" s="11"/>
      <c r="AI33" s="11"/>
      <c r="AJ33" s="10">
        <f t="shared" si="1"/>
        <v>0</v>
      </c>
      <c r="AK33" s="30"/>
      <c r="AL33" s="30"/>
      <c r="AM33" s="30"/>
      <c r="AN33" s="10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35"/>
      <c r="BF33" s="19">
        <v>2</v>
      </c>
    </row>
    <row r="34" s="2" customFormat="1" ht="32.25" customHeight="1" spans="1:58">
      <c r="A34" s="6">
        <v>29</v>
      </c>
      <c r="B34" s="6"/>
      <c r="C34" s="10">
        <v>921101</v>
      </c>
      <c r="D34" s="11" t="s">
        <v>115</v>
      </c>
      <c r="E34" s="11" t="s">
        <v>116</v>
      </c>
      <c r="F34" s="10" t="s">
        <v>64</v>
      </c>
      <c r="G34" s="28">
        <v>39692</v>
      </c>
      <c r="H34" s="6">
        <f t="shared" si="0"/>
        <v>109</v>
      </c>
      <c r="I34" s="16">
        <v>109</v>
      </c>
      <c r="J34" s="19"/>
      <c r="K34" s="19"/>
      <c r="L34" s="19"/>
      <c r="M34" s="19"/>
      <c r="N34" s="30"/>
      <c r="O34" s="30"/>
      <c r="P34" s="30"/>
      <c r="Q34" s="30"/>
      <c r="R34" s="30"/>
      <c r="S34" s="10"/>
      <c r="T34" s="10"/>
      <c r="U34" s="10"/>
      <c r="V34" s="10"/>
      <c r="W34" s="10"/>
      <c r="X34" s="10"/>
      <c r="Y34" s="10"/>
      <c r="Z34" s="30">
        <v>109</v>
      </c>
      <c r="AA34" s="10"/>
      <c r="AB34" s="10"/>
      <c r="AC34" s="10"/>
      <c r="AD34" s="10"/>
      <c r="AE34" s="10"/>
      <c r="AF34" s="10"/>
      <c r="AG34" s="10"/>
      <c r="AH34" s="30"/>
      <c r="AI34" s="30"/>
      <c r="AJ34" s="10">
        <f t="shared" si="1"/>
        <v>109</v>
      </c>
      <c r="AK34" s="30"/>
      <c r="AL34" s="30"/>
      <c r="AM34" s="30"/>
      <c r="AN34" s="10"/>
      <c r="AO34" s="19"/>
      <c r="AP34" s="19"/>
      <c r="AQ34" s="19"/>
      <c r="AR34" s="19"/>
      <c r="AS34" s="19"/>
      <c r="AT34" s="19"/>
      <c r="AU34" s="19"/>
      <c r="AV34" s="19"/>
      <c r="AW34" s="19">
        <v>109</v>
      </c>
      <c r="AX34" s="19"/>
      <c r="AY34" s="19"/>
      <c r="AZ34" s="19"/>
      <c r="BA34" s="19"/>
      <c r="BB34" s="19"/>
      <c r="BC34" s="19"/>
      <c r="BD34" s="19"/>
      <c r="BE34" s="35"/>
      <c r="BF34" s="19">
        <v>1</v>
      </c>
    </row>
    <row r="35" s="2" customFormat="1" ht="32.25" customHeight="1" spans="1:58">
      <c r="A35" s="6">
        <v>30</v>
      </c>
      <c r="B35" s="6"/>
      <c r="C35" s="10">
        <v>921201</v>
      </c>
      <c r="D35" s="11" t="s">
        <v>115</v>
      </c>
      <c r="E35" s="11" t="s">
        <v>117</v>
      </c>
      <c r="F35" s="10" t="s">
        <v>64</v>
      </c>
      <c r="G35" s="28">
        <v>39692</v>
      </c>
      <c r="H35" s="6">
        <f t="shared" si="0"/>
        <v>80</v>
      </c>
      <c r="I35" s="16">
        <v>80</v>
      </c>
      <c r="J35" s="19"/>
      <c r="K35" s="19"/>
      <c r="L35" s="19"/>
      <c r="M35" s="19"/>
      <c r="N35" s="30"/>
      <c r="O35" s="30"/>
      <c r="P35" s="30"/>
      <c r="Q35" s="30"/>
      <c r="R35" s="30"/>
      <c r="S35" s="10"/>
      <c r="T35" s="10"/>
      <c r="U35" s="10"/>
      <c r="V35" s="10"/>
      <c r="W35" s="10"/>
      <c r="X35" s="10"/>
      <c r="Y35" s="10"/>
      <c r="Z35" s="30">
        <v>80</v>
      </c>
      <c r="AA35" s="10"/>
      <c r="AB35" s="10"/>
      <c r="AC35" s="10"/>
      <c r="AD35" s="10"/>
      <c r="AE35" s="10"/>
      <c r="AF35" s="10"/>
      <c r="AG35" s="10"/>
      <c r="AH35" s="30"/>
      <c r="AI35" s="30"/>
      <c r="AJ35" s="10">
        <f t="shared" si="1"/>
        <v>80</v>
      </c>
      <c r="AK35" s="11"/>
      <c r="AL35" s="11"/>
      <c r="AM35" s="11"/>
      <c r="AN35" s="10"/>
      <c r="AO35" s="19"/>
      <c r="AP35" s="19"/>
      <c r="AQ35" s="19"/>
      <c r="AR35" s="19"/>
      <c r="AS35" s="19"/>
      <c r="AT35" s="19"/>
      <c r="AU35" s="19"/>
      <c r="AV35" s="19"/>
      <c r="AW35" s="19">
        <v>80</v>
      </c>
      <c r="AX35" s="19"/>
      <c r="AY35" s="19"/>
      <c r="AZ35" s="19"/>
      <c r="BA35" s="19"/>
      <c r="BB35" s="19"/>
      <c r="BC35" s="19"/>
      <c r="BD35" s="19"/>
      <c r="BE35" s="35"/>
      <c r="BF35" s="19"/>
    </row>
    <row r="36" s="2" customFormat="1" ht="32.25" customHeight="1" spans="1:58">
      <c r="A36" s="6">
        <v>31</v>
      </c>
      <c r="B36" s="6"/>
      <c r="C36" s="10">
        <v>921301</v>
      </c>
      <c r="D36" s="11" t="s">
        <v>118</v>
      </c>
      <c r="E36" s="11" t="s">
        <v>119</v>
      </c>
      <c r="F36" s="10" t="s">
        <v>64</v>
      </c>
      <c r="G36" s="28">
        <v>39692</v>
      </c>
      <c r="H36" s="6">
        <f t="shared" si="0"/>
        <v>142</v>
      </c>
      <c r="I36" s="16">
        <v>144</v>
      </c>
      <c r="J36" s="19">
        <v>140</v>
      </c>
      <c r="K36" s="19"/>
      <c r="L36" s="19"/>
      <c r="M36" s="19"/>
      <c r="N36" s="30"/>
      <c r="O36" s="30">
        <v>2</v>
      </c>
      <c r="P36" s="30"/>
      <c r="Q36" s="30"/>
      <c r="R36" s="30"/>
      <c r="S36" s="10"/>
      <c r="T36" s="10"/>
      <c r="U36" s="10"/>
      <c r="V36" s="10"/>
      <c r="W36" s="10"/>
      <c r="X36" s="10"/>
      <c r="Y36" s="10"/>
      <c r="Z36" s="30"/>
      <c r="AA36" s="10"/>
      <c r="AB36" s="10"/>
      <c r="AC36" s="10"/>
      <c r="AD36" s="10">
        <v>140</v>
      </c>
      <c r="AE36" s="10"/>
      <c r="AF36" s="10">
        <v>4</v>
      </c>
      <c r="AG36" s="10"/>
      <c r="AH36" s="30"/>
      <c r="AI36" s="30"/>
      <c r="AJ36" s="10">
        <f t="shared" si="1"/>
        <v>0</v>
      </c>
      <c r="AK36" s="31"/>
      <c r="AL36" s="31"/>
      <c r="AM36" s="31"/>
      <c r="AN36" s="10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35"/>
      <c r="BF36" s="19">
        <v>1</v>
      </c>
    </row>
    <row r="37" s="2" customFormat="1" ht="32.25" customHeight="1" spans="1:58">
      <c r="A37" s="6">
        <v>32</v>
      </c>
      <c r="B37" s="6"/>
      <c r="C37" s="10">
        <v>921401</v>
      </c>
      <c r="D37" s="11" t="s">
        <v>120</v>
      </c>
      <c r="E37" s="11" t="s">
        <v>121</v>
      </c>
      <c r="F37" s="10" t="s">
        <v>68</v>
      </c>
      <c r="G37" s="28">
        <v>39692</v>
      </c>
      <c r="H37" s="6">
        <f t="shared" si="0"/>
        <v>34</v>
      </c>
      <c r="I37" s="16">
        <v>76</v>
      </c>
      <c r="J37" s="19"/>
      <c r="K37" s="19">
        <v>30</v>
      </c>
      <c r="L37" s="19"/>
      <c r="M37" s="19"/>
      <c r="N37" s="30"/>
      <c r="O37" s="30"/>
      <c r="P37" s="30"/>
      <c r="Q37" s="30">
        <v>4</v>
      </c>
      <c r="R37" s="30"/>
      <c r="S37" s="10"/>
      <c r="T37" s="10"/>
      <c r="U37" s="10"/>
      <c r="V37" s="10"/>
      <c r="W37" s="10"/>
      <c r="X37" s="10"/>
      <c r="Y37" s="10"/>
      <c r="Z37" s="30"/>
      <c r="AA37" s="10"/>
      <c r="AB37" s="10"/>
      <c r="AC37" s="10"/>
      <c r="AD37" s="10"/>
      <c r="AE37" s="10"/>
      <c r="AF37" s="10">
        <v>76</v>
      </c>
      <c r="AG37" s="10"/>
      <c r="AH37" s="30"/>
      <c r="AI37" s="30"/>
      <c r="AJ37" s="10">
        <f t="shared" si="1"/>
        <v>0</v>
      </c>
      <c r="AK37" s="31"/>
      <c r="AL37" s="31"/>
      <c r="AM37" s="31"/>
      <c r="AN37" s="10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35"/>
      <c r="BF37" s="19">
        <v>1</v>
      </c>
    </row>
    <row r="38" s="2" customFormat="1" ht="32.25" customHeight="1" spans="1:58">
      <c r="A38" s="6">
        <v>33</v>
      </c>
      <c r="B38" s="6"/>
      <c r="C38" s="10">
        <v>921501</v>
      </c>
      <c r="D38" s="11" t="s">
        <v>122</v>
      </c>
      <c r="E38" s="11" t="s">
        <v>123</v>
      </c>
      <c r="F38" s="10" t="s">
        <v>64</v>
      </c>
      <c r="G38" s="28">
        <v>39692</v>
      </c>
      <c r="H38" s="6">
        <f t="shared" si="0"/>
        <v>23</v>
      </c>
      <c r="I38" s="16">
        <v>24</v>
      </c>
      <c r="J38" s="19">
        <v>22</v>
      </c>
      <c r="K38" s="19"/>
      <c r="L38" s="19"/>
      <c r="M38" s="19"/>
      <c r="N38" s="11"/>
      <c r="O38" s="11">
        <v>1</v>
      </c>
      <c r="P38" s="11"/>
      <c r="Q38" s="11"/>
      <c r="R38" s="30"/>
      <c r="S38" s="10"/>
      <c r="T38" s="10"/>
      <c r="U38" s="10"/>
      <c r="V38" s="10"/>
      <c r="W38" s="10"/>
      <c r="X38" s="10"/>
      <c r="Y38" s="10"/>
      <c r="Z38" s="30"/>
      <c r="AA38" s="10"/>
      <c r="AB38" s="10"/>
      <c r="AC38" s="10"/>
      <c r="AD38" s="10">
        <v>22</v>
      </c>
      <c r="AE38" s="10"/>
      <c r="AF38" s="10">
        <v>2</v>
      </c>
      <c r="AG38" s="10"/>
      <c r="AH38" s="30"/>
      <c r="AI38" s="30"/>
      <c r="AJ38" s="10">
        <f t="shared" si="1"/>
        <v>0</v>
      </c>
      <c r="AK38" s="31"/>
      <c r="AL38" s="31"/>
      <c r="AM38" s="31"/>
      <c r="AN38" s="10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35"/>
      <c r="BF38" s="19"/>
    </row>
    <row r="39" s="2" customFormat="1" ht="32.25" customHeight="1" spans="1:58">
      <c r="A39" s="6">
        <v>34</v>
      </c>
      <c r="B39" s="6"/>
      <c r="C39" s="10">
        <v>921601</v>
      </c>
      <c r="D39" s="11" t="s">
        <v>124</v>
      </c>
      <c r="E39" s="11" t="s">
        <v>125</v>
      </c>
      <c r="F39" s="10" t="s">
        <v>82</v>
      </c>
      <c r="G39" s="28">
        <v>39692</v>
      </c>
      <c r="H39" s="6">
        <f t="shared" si="0"/>
        <v>50</v>
      </c>
      <c r="I39" s="16">
        <v>104</v>
      </c>
      <c r="J39" s="20"/>
      <c r="K39" s="19">
        <v>48</v>
      </c>
      <c r="L39" s="19"/>
      <c r="M39" s="19"/>
      <c r="N39" s="11"/>
      <c r="O39" s="11"/>
      <c r="P39" s="11"/>
      <c r="Q39" s="11">
        <v>2</v>
      </c>
      <c r="R39" s="11"/>
      <c r="S39" s="10"/>
      <c r="T39" s="10"/>
      <c r="U39" s="10"/>
      <c r="V39" s="10"/>
      <c r="W39" s="10"/>
      <c r="X39" s="10"/>
      <c r="Y39" s="10"/>
      <c r="Z39" s="30"/>
      <c r="AA39" s="10"/>
      <c r="AB39" s="10"/>
      <c r="AC39" s="10"/>
      <c r="AD39" s="10">
        <v>48</v>
      </c>
      <c r="AE39" s="10">
        <v>48</v>
      </c>
      <c r="AF39" s="10">
        <v>8</v>
      </c>
      <c r="AG39" s="10"/>
      <c r="AH39" s="30"/>
      <c r="AI39" s="30"/>
      <c r="AJ39" s="10">
        <f t="shared" ref="AJ39:AJ70" si="2">SUM(AK39:BC39)</f>
        <v>0</v>
      </c>
      <c r="AK39" s="31"/>
      <c r="AL39" s="31"/>
      <c r="AM39" s="31"/>
      <c r="AN39" s="10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35"/>
      <c r="BF39" s="19">
        <v>1</v>
      </c>
    </row>
    <row r="40" s="2" customFormat="1" ht="32.25" customHeight="1" spans="1:58">
      <c r="A40" s="6">
        <v>35</v>
      </c>
      <c r="B40" s="6"/>
      <c r="C40" s="10">
        <v>921801</v>
      </c>
      <c r="D40" s="11" t="s">
        <v>126</v>
      </c>
      <c r="E40" s="11" t="s">
        <v>127</v>
      </c>
      <c r="F40" s="10" t="s">
        <v>64</v>
      </c>
      <c r="G40" s="28">
        <v>39692</v>
      </c>
      <c r="H40" s="6">
        <f t="shared" si="0"/>
        <v>51</v>
      </c>
      <c r="I40" s="16">
        <v>52</v>
      </c>
      <c r="J40" s="19">
        <v>50</v>
      </c>
      <c r="K40" s="19"/>
      <c r="L40" s="19"/>
      <c r="M40" s="19"/>
      <c r="N40" s="11"/>
      <c r="O40" s="11">
        <v>1</v>
      </c>
      <c r="P40" s="11"/>
      <c r="Q40" s="11"/>
      <c r="R40" s="11"/>
      <c r="S40" s="10"/>
      <c r="T40" s="10"/>
      <c r="U40" s="10"/>
      <c r="V40" s="10"/>
      <c r="W40" s="10"/>
      <c r="X40" s="10"/>
      <c r="Y40" s="10"/>
      <c r="Z40" s="30"/>
      <c r="AA40" s="10"/>
      <c r="AB40" s="10"/>
      <c r="AC40" s="10">
        <v>48</v>
      </c>
      <c r="AD40" s="10"/>
      <c r="AE40" s="10">
        <v>2</v>
      </c>
      <c r="AF40" s="10">
        <v>2</v>
      </c>
      <c r="AG40" s="10"/>
      <c r="AH40" s="30"/>
      <c r="AI40" s="30"/>
      <c r="AJ40" s="10">
        <f t="shared" si="2"/>
        <v>0</v>
      </c>
      <c r="AK40" s="31"/>
      <c r="AL40" s="31"/>
      <c r="AM40" s="31"/>
      <c r="AN40" s="10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35"/>
      <c r="BF40" s="19">
        <v>1</v>
      </c>
    </row>
    <row r="41" s="2" customFormat="1" ht="32.25" customHeight="1" spans="1:58">
      <c r="A41" s="6">
        <v>36</v>
      </c>
      <c r="B41" s="6"/>
      <c r="C41" s="10"/>
      <c r="D41" s="11" t="s">
        <v>128</v>
      </c>
      <c r="E41" s="11" t="s">
        <v>129</v>
      </c>
      <c r="F41" s="10" t="s">
        <v>64</v>
      </c>
      <c r="G41" s="28">
        <v>39692</v>
      </c>
      <c r="H41" s="6">
        <f t="shared" si="0"/>
        <v>31</v>
      </c>
      <c r="I41" s="16">
        <v>31</v>
      </c>
      <c r="J41" s="6">
        <v>31</v>
      </c>
      <c r="K41" s="10"/>
      <c r="L41" s="19"/>
      <c r="M41" s="19"/>
      <c r="N41" s="30"/>
      <c r="O41" s="30"/>
      <c r="P41" s="30"/>
      <c r="Q41" s="30"/>
      <c r="R41" s="30"/>
      <c r="S41" s="10"/>
      <c r="T41" s="10"/>
      <c r="U41" s="10"/>
      <c r="V41" s="10"/>
      <c r="W41" s="10"/>
      <c r="X41" s="10"/>
      <c r="Y41" s="10"/>
      <c r="Z41" s="30"/>
      <c r="AA41" s="10"/>
      <c r="AB41" s="10"/>
      <c r="AC41" s="10"/>
      <c r="AD41" s="10"/>
      <c r="AE41" s="10">
        <v>31</v>
      </c>
      <c r="AF41" s="10"/>
      <c r="AG41" s="10"/>
      <c r="AH41" s="30"/>
      <c r="AI41" s="30"/>
      <c r="AJ41" s="10">
        <f t="shared" si="2"/>
        <v>0</v>
      </c>
      <c r="AK41" s="10"/>
      <c r="AL41" s="10"/>
      <c r="AM41" s="10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35"/>
      <c r="BF41" s="19"/>
    </row>
    <row r="42" s="22" customFormat="1" ht="32.25" customHeight="1" spans="1:58">
      <c r="A42" s="6">
        <v>37</v>
      </c>
      <c r="B42" s="6"/>
      <c r="C42" s="10">
        <v>919001</v>
      </c>
      <c r="D42" s="11" t="s">
        <v>130</v>
      </c>
      <c r="E42" s="11" t="s">
        <v>131</v>
      </c>
      <c r="F42" s="10" t="s">
        <v>68</v>
      </c>
      <c r="G42" s="28">
        <v>45689</v>
      </c>
      <c r="H42" s="6">
        <f>691-275</f>
        <v>416</v>
      </c>
      <c r="I42" s="16">
        <v>481</v>
      </c>
      <c r="J42" s="6">
        <f>580-136-93</f>
        <v>351</v>
      </c>
      <c r="K42" s="10">
        <f>111-22-24</f>
        <v>65</v>
      </c>
      <c r="L42" s="19"/>
      <c r="M42" s="19"/>
      <c r="N42" s="30"/>
      <c r="O42" s="30"/>
      <c r="P42" s="30"/>
      <c r="Q42" s="30"/>
      <c r="R42" s="30"/>
      <c r="S42" s="10"/>
      <c r="T42" s="10"/>
      <c r="U42" s="10"/>
      <c r="V42" s="10"/>
      <c r="W42" s="10"/>
      <c r="X42" s="10"/>
      <c r="Y42" s="10"/>
      <c r="Z42" s="30"/>
      <c r="AA42" s="10"/>
      <c r="AB42" s="10"/>
      <c r="AC42" s="10"/>
      <c r="AD42" s="10"/>
      <c r="AE42" s="10"/>
      <c r="AF42" s="10"/>
      <c r="AG42" s="10"/>
      <c r="AH42" s="30"/>
      <c r="AI42" s="30"/>
      <c r="AJ42" s="10">
        <f t="shared" si="2"/>
        <v>802</v>
      </c>
      <c r="AK42" s="10"/>
      <c r="AL42" s="10"/>
      <c r="AM42" s="10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>
        <v>125</v>
      </c>
      <c r="AY42" s="19"/>
      <c r="AZ42" s="19"/>
      <c r="BA42" s="19">
        <v>14</v>
      </c>
      <c r="BB42" s="19">
        <v>663</v>
      </c>
      <c r="BC42" s="19"/>
      <c r="BD42" s="19"/>
      <c r="BE42" s="35"/>
      <c r="BF42" s="19"/>
    </row>
    <row r="43" s="22" customFormat="1" ht="32.25" customHeight="1" spans="1:58">
      <c r="A43" s="6">
        <v>38</v>
      </c>
      <c r="B43" s="6"/>
      <c r="C43" s="10">
        <v>919001</v>
      </c>
      <c r="D43" s="11" t="s">
        <v>132</v>
      </c>
      <c r="E43" s="11" t="s">
        <v>131</v>
      </c>
      <c r="F43" s="10" t="s">
        <v>68</v>
      </c>
      <c r="G43" s="28">
        <v>45689</v>
      </c>
      <c r="H43" s="6">
        <f>6100-858-680</f>
        <v>4562</v>
      </c>
      <c r="I43" s="16">
        <v>5018</v>
      </c>
      <c r="J43" s="6">
        <f>1115-322-169</f>
        <v>624</v>
      </c>
      <c r="K43" s="10">
        <f>528-94-169</f>
        <v>265</v>
      </c>
      <c r="L43" s="19"/>
      <c r="M43" s="19"/>
      <c r="N43" s="10"/>
      <c r="O43" s="30">
        <v>3</v>
      </c>
      <c r="P43" s="30">
        <v>48</v>
      </c>
      <c r="Q43" s="30"/>
      <c r="R43" s="30">
        <v>14</v>
      </c>
      <c r="S43" s="10">
        <v>6</v>
      </c>
      <c r="T43" s="10">
        <v>77</v>
      </c>
      <c r="U43" s="10"/>
      <c r="V43" s="19"/>
      <c r="W43" s="10">
        <v>3629</v>
      </c>
      <c r="X43" s="10"/>
      <c r="Y43" s="10"/>
      <c r="Z43" s="10"/>
      <c r="AA43" s="10">
        <v>680</v>
      </c>
      <c r="AB43" s="10"/>
      <c r="AC43" s="10"/>
      <c r="AD43" s="10"/>
      <c r="AE43" s="10"/>
      <c r="AF43" s="10"/>
      <c r="AG43" s="10"/>
      <c r="AH43" s="19"/>
      <c r="AI43" s="19"/>
      <c r="AJ43" s="10">
        <f t="shared" si="2"/>
        <v>6951</v>
      </c>
      <c r="AK43" s="10">
        <v>3629</v>
      </c>
      <c r="AL43" s="10">
        <v>680</v>
      </c>
      <c r="AM43" s="10">
        <v>64</v>
      </c>
      <c r="AN43" s="30"/>
      <c r="AO43" s="30"/>
      <c r="AP43" s="30">
        <v>693</v>
      </c>
      <c r="AQ43" s="19"/>
      <c r="AR43" s="19">
        <v>36</v>
      </c>
      <c r="AS43" s="19"/>
      <c r="AT43" s="19">
        <v>68</v>
      </c>
      <c r="AU43" s="19"/>
      <c r="AV43" s="19"/>
      <c r="AW43" s="19"/>
      <c r="AX43" s="19">
        <v>375</v>
      </c>
      <c r="AY43" s="19">
        <v>234</v>
      </c>
      <c r="AZ43" s="19"/>
      <c r="BA43" s="19">
        <v>809</v>
      </c>
      <c r="BB43" s="19">
        <v>303</v>
      </c>
      <c r="BC43" s="19">
        <v>60</v>
      </c>
      <c r="BD43" s="19"/>
      <c r="BE43" s="35"/>
      <c r="BF43" s="19">
        <v>8</v>
      </c>
    </row>
    <row r="44" s="2" customFormat="1" ht="32.25" customHeight="1" spans="1:58">
      <c r="A44" s="6">
        <v>39</v>
      </c>
      <c r="B44" s="6"/>
      <c r="C44" s="10">
        <v>921701</v>
      </c>
      <c r="D44" s="11" t="s">
        <v>133</v>
      </c>
      <c r="E44" s="11" t="s">
        <v>134</v>
      </c>
      <c r="F44" s="10" t="s">
        <v>68</v>
      </c>
      <c r="G44" s="28">
        <v>39661</v>
      </c>
      <c r="H44" s="6">
        <f t="shared" ref="H44:H50" si="3">SUM(J44:AA44)</f>
        <v>158</v>
      </c>
      <c r="I44" s="16">
        <v>259</v>
      </c>
      <c r="J44" s="6">
        <v>59</v>
      </c>
      <c r="K44" s="19">
        <v>89</v>
      </c>
      <c r="L44" s="19"/>
      <c r="M44" s="19"/>
      <c r="N44" s="11"/>
      <c r="O44" s="11">
        <v>9</v>
      </c>
      <c r="P44" s="11"/>
      <c r="Q44" s="11">
        <v>1</v>
      </c>
      <c r="R44" s="11"/>
      <c r="S44" s="10"/>
      <c r="T44" s="10"/>
      <c r="U44" s="10"/>
      <c r="V44" s="10"/>
      <c r="W44" s="10"/>
      <c r="X44" s="10"/>
      <c r="Y44" s="10"/>
      <c r="Z44" s="30"/>
      <c r="AA44" s="10"/>
      <c r="AB44" s="10"/>
      <c r="AC44" s="10"/>
      <c r="AD44" s="10"/>
      <c r="AE44" s="10">
        <v>237</v>
      </c>
      <c r="AF44" s="10">
        <v>22</v>
      </c>
      <c r="AG44" s="10"/>
      <c r="AH44" s="30"/>
      <c r="AI44" s="30"/>
      <c r="AJ44" s="10">
        <f t="shared" si="2"/>
        <v>0</v>
      </c>
      <c r="AK44" s="31"/>
      <c r="AL44" s="31"/>
      <c r="AM44" s="31"/>
      <c r="AN44" s="10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31"/>
      <c r="BB44" s="31"/>
      <c r="BC44" s="31"/>
      <c r="BD44" s="31"/>
      <c r="BE44" s="35">
        <v>474</v>
      </c>
      <c r="BF44" s="19">
        <v>2</v>
      </c>
    </row>
    <row r="45" s="2" customFormat="1" ht="32.25" customHeight="1" spans="1:58">
      <c r="A45" s="6">
        <v>40</v>
      </c>
      <c r="B45" s="6"/>
      <c r="C45" s="10">
        <v>922001</v>
      </c>
      <c r="D45" s="11" t="s">
        <v>135</v>
      </c>
      <c r="E45" s="11" t="s">
        <v>136</v>
      </c>
      <c r="F45" s="10" t="s">
        <v>64</v>
      </c>
      <c r="G45" s="28">
        <v>39661</v>
      </c>
      <c r="H45" s="6">
        <f t="shared" si="3"/>
        <v>103</v>
      </c>
      <c r="I45" s="16">
        <v>103</v>
      </c>
      <c r="J45" s="6">
        <v>103</v>
      </c>
      <c r="K45" s="19"/>
      <c r="L45" s="19"/>
      <c r="M45" s="19"/>
      <c r="N45" s="11"/>
      <c r="O45" s="11"/>
      <c r="P45" s="11"/>
      <c r="Q45" s="11"/>
      <c r="R45" s="11"/>
      <c r="S45" s="10"/>
      <c r="T45" s="10"/>
      <c r="U45" s="10"/>
      <c r="V45" s="10"/>
      <c r="W45" s="10"/>
      <c r="X45" s="10"/>
      <c r="Y45" s="10"/>
      <c r="Z45" s="30"/>
      <c r="AA45" s="10"/>
      <c r="AB45" s="10"/>
      <c r="AC45" s="10"/>
      <c r="AD45" s="10">
        <v>103</v>
      </c>
      <c r="AE45" s="10"/>
      <c r="AF45" s="10"/>
      <c r="AG45" s="10"/>
      <c r="AH45" s="30"/>
      <c r="AI45" s="30"/>
      <c r="AJ45" s="10">
        <f t="shared" si="2"/>
        <v>0</v>
      </c>
      <c r="AK45" s="10"/>
      <c r="AL45" s="10"/>
      <c r="AM45" s="10"/>
      <c r="AN45" s="10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35"/>
      <c r="BF45" s="19"/>
    </row>
    <row r="46" s="2" customFormat="1" ht="32.25" customHeight="1" spans="1:58">
      <c r="A46" s="6">
        <v>41</v>
      </c>
      <c r="B46" s="6"/>
      <c r="C46" s="10">
        <v>922401</v>
      </c>
      <c r="D46" s="11" t="s">
        <v>137</v>
      </c>
      <c r="E46" s="11" t="s">
        <v>138</v>
      </c>
      <c r="F46" s="10" t="s">
        <v>68</v>
      </c>
      <c r="G46" s="28">
        <v>39661</v>
      </c>
      <c r="H46" s="6">
        <f t="shared" si="3"/>
        <v>376</v>
      </c>
      <c r="I46" s="16">
        <v>454</v>
      </c>
      <c r="J46" s="6">
        <v>338</v>
      </c>
      <c r="K46" s="19">
        <v>32</v>
      </c>
      <c r="L46" s="19"/>
      <c r="M46" s="19"/>
      <c r="N46" s="11"/>
      <c r="O46" s="11">
        <v>2</v>
      </c>
      <c r="P46" s="11"/>
      <c r="Q46" s="11"/>
      <c r="R46" s="11"/>
      <c r="S46" s="10">
        <v>4</v>
      </c>
      <c r="T46" s="10"/>
      <c r="U46" s="10"/>
      <c r="V46" s="10"/>
      <c r="W46" s="10"/>
      <c r="X46" s="10"/>
      <c r="Y46" s="10"/>
      <c r="Z46" s="11"/>
      <c r="AA46" s="10"/>
      <c r="AB46" s="10"/>
      <c r="AC46" s="10"/>
      <c r="AD46" s="10">
        <v>158</v>
      </c>
      <c r="AE46" s="10">
        <v>244</v>
      </c>
      <c r="AF46" s="10">
        <v>4</v>
      </c>
      <c r="AG46" s="10"/>
      <c r="AH46" s="30">
        <v>36</v>
      </c>
      <c r="AI46" s="30"/>
      <c r="AJ46" s="10">
        <f t="shared" si="2"/>
        <v>12</v>
      </c>
      <c r="AK46" s="10"/>
      <c r="AL46" s="10"/>
      <c r="AM46" s="10"/>
      <c r="AN46" s="10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>
        <v>12</v>
      </c>
      <c r="BD46" s="19"/>
      <c r="BE46" s="35"/>
      <c r="BF46" s="19">
        <v>1</v>
      </c>
    </row>
    <row r="47" s="2" customFormat="1" ht="32.25" customHeight="1" spans="1:58">
      <c r="A47" s="6">
        <v>42</v>
      </c>
      <c r="B47" s="6"/>
      <c r="C47" s="10">
        <v>922801</v>
      </c>
      <c r="D47" s="11" t="s">
        <v>139</v>
      </c>
      <c r="E47" s="11" t="s">
        <v>140</v>
      </c>
      <c r="F47" s="10" t="s">
        <v>64</v>
      </c>
      <c r="G47" s="28">
        <v>39661</v>
      </c>
      <c r="H47" s="6">
        <f t="shared" si="3"/>
        <v>52</v>
      </c>
      <c r="I47" s="16">
        <v>53</v>
      </c>
      <c r="J47" s="6">
        <v>51</v>
      </c>
      <c r="K47" s="19"/>
      <c r="L47" s="19"/>
      <c r="M47" s="19"/>
      <c r="N47" s="31"/>
      <c r="O47" s="31">
        <v>1</v>
      </c>
      <c r="P47" s="31"/>
      <c r="Q47" s="31"/>
      <c r="R47" s="31"/>
      <c r="S47" s="10"/>
      <c r="T47" s="10"/>
      <c r="U47" s="10"/>
      <c r="V47" s="10"/>
      <c r="W47" s="10"/>
      <c r="X47" s="10"/>
      <c r="Y47" s="10"/>
      <c r="Z47" s="31"/>
      <c r="AA47" s="10"/>
      <c r="AB47" s="10"/>
      <c r="AC47" s="10"/>
      <c r="AD47" s="10">
        <v>51</v>
      </c>
      <c r="AE47" s="10"/>
      <c r="AF47" s="10">
        <v>2</v>
      </c>
      <c r="AG47" s="10"/>
      <c r="AH47" s="31"/>
      <c r="AI47" s="31"/>
      <c r="AJ47" s="10">
        <f t="shared" si="2"/>
        <v>0</v>
      </c>
      <c r="AK47" s="10"/>
      <c r="AL47" s="10"/>
      <c r="AM47" s="10"/>
      <c r="AN47" s="10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35"/>
      <c r="BF47" s="19">
        <v>1</v>
      </c>
    </row>
    <row r="48" s="2" customFormat="1" ht="32.25" customHeight="1" spans="1:58">
      <c r="A48" s="6">
        <v>43</v>
      </c>
      <c r="B48" s="6"/>
      <c r="C48" s="10">
        <v>922901</v>
      </c>
      <c r="D48" s="11" t="s">
        <v>141</v>
      </c>
      <c r="E48" s="11" t="s">
        <v>142</v>
      </c>
      <c r="F48" s="10" t="s">
        <v>64</v>
      </c>
      <c r="G48" s="28">
        <v>39661</v>
      </c>
      <c r="H48" s="6">
        <f t="shared" si="3"/>
        <v>74</v>
      </c>
      <c r="I48" s="16">
        <v>75</v>
      </c>
      <c r="J48" s="6">
        <v>73</v>
      </c>
      <c r="K48" s="19"/>
      <c r="L48" s="19"/>
      <c r="M48" s="19"/>
      <c r="N48" s="31"/>
      <c r="O48" s="31">
        <v>1</v>
      </c>
      <c r="P48" s="31"/>
      <c r="Q48" s="31"/>
      <c r="R48" s="31"/>
      <c r="S48" s="10"/>
      <c r="T48" s="10"/>
      <c r="U48" s="10"/>
      <c r="V48" s="10"/>
      <c r="W48" s="10"/>
      <c r="X48" s="10"/>
      <c r="Y48" s="10"/>
      <c r="Z48" s="31"/>
      <c r="AA48" s="10"/>
      <c r="AB48" s="10"/>
      <c r="AC48" s="10"/>
      <c r="AD48" s="10">
        <v>73</v>
      </c>
      <c r="AE48" s="10"/>
      <c r="AF48" s="10">
        <v>2</v>
      </c>
      <c r="AG48" s="10"/>
      <c r="AH48" s="31"/>
      <c r="AI48" s="31"/>
      <c r="AJ48" s="10">
        <f t="shared" si="2"/>
        <v>0</v>
      </c>
      <c r="AK48" s="10"/>
      <c r="AL48" s="10"/>
      <c r="AM48" s="10"/>
      <c r="AN48" s="10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35"/>
      <c r="BF48" s="19"/>
    </row>
    <row r="49" s="2" customFormat="1" ht="32.25" customHeight="1" spans="1:58">
      <c r="A49" s="6">
        <v>44</v>
      </c>
      <c r="B49" s="6"/>
      <c r="C49" s="10">
        <v>923001</v>
      </c>
      <c r="D49" s="11" t="s">
        <v>143</v>
      </c>
      <c r="E49" s="11" t="s">
        <v>144</v>
      </c>
      <c r="F49" s="10" t="s">
        <v>82</v>
      </c>
      <c r="G49" s="28">
        <v>40513</v>
      </c>
      <c r="H49" s="6">
        <f t="shared" si="3"/>
        <v>150</v>
      </c>
      <c r="I49" s="16">
        <v>312</v>
      </c>
      <c r="J49" s="6"/>
      <c r="K49" s="19">
        <v>142</v>
      </c>
      <c r="L49" s="19"/>
      <c r="M49" s="19"/>
      <c r="N49" s="31"/>
      <c r="O49" s="31">
        <v>2</v>
      </c>
      <c r="P49" s="31"/>
      <c r="Q49" s="31">
        <v>6</v>
      </c>
      <c r="R49" s="31"/>
      <c r="S49" s="10"/>
      <c r="T49" s="10"/>
      <c r="U49" s="10"/>
      <c r="V49" s="10"/>
      <c r="W49" s="10"/>
      <c r="X49" s="10"/>
      <c r="Y49" s="10"/>
      <c r="Z49" s="31"/>
      <c r="AA49" s="10"/>
      <c r="AB49" s="10"/>
      <c r="AC49" s="10"/>
      <c r="AD49" s="10"/>
      <c r="AE49" s="10"/>
      <c r="AF49" s="10">
        <v>28</v>
      </c>
      <c r="AG49" s="10"/>
      <c r="AH49" s="31"/>
      <c r="AI49" s="31"/>
      <c r="AJ49" s="10">
        <f t="shared" si="2"/>
        <v>284</v>
      </c>
      <c r="AK49" s="10"/>
      <c r="AL49" s="10"/>
      <c r="AM49" s="10"/>
      <c r="AN49" s="10"/>
      <c r="AO49" s="19"/>
      <c r="AP49" s="19">
        <v>142</v>
      </c>
      <c r="AQ49" s="19"/>
      <c r="AR49" s="19"/>
      <c r="AS49" s="19"/>
      <c r="AT49" s="19"/>
      <c r="AU49" s="19"/>
      <c r="AV49" s="19"/>
      <c r="AW49" s="19">
        <v>142</v>
      </c>
      <c r="AX49" s="19"/>
      <c r="AY49" s="19"/>
      <c r="AZ49" s="19"/>
      <c r="BA49" s="19"/>
      <c r="BB49" s="19"/>
      <c r="BC49" s="19"/>
      <c r="BD49" s="19"/>
      <c r="BE49" s="35"/>
      <c r="BF49" s="19">
        <v>1</v>
      </c>
    </row>
    <row r="50" s="2" customFormat="1" ht="32.25" customHeight="1" spans="1:58">
      <c r="A50" s="6">
        <v>45</v>
      </c>
      <c r="B50" s="6"/>
      <c r="C50" s="10">
        <v>923101</v>
      </c>
      <c r="D50" s="11" t="s">
        <v>145</v>
      </c>
      <c r="E50" s="11"/>
      <c r="F50" s="10" t="s">
        <v>82</v>
      </c>
      <c r="G50" s="28">
        <v>39661</v>
      </c>
      <c r="H50" s="6">
        <f t="shared" si="3"/>
        <v>58</v>
      </c>
      <c r="I50" s="16">
        <v>106</v>
      </c>
      <c r="J50" s="6">
        <v>10</v>
      </c>
      <c r="K50" s="19">
        <v>46</v>
      </c>
      <c r="L50" s="19"/>
      <c r="M50" s="19"/>
      <c r="N50" s="31"/>
      <c r="O50" s="31">
        <v>2</v>
      </c>
      <c r="P50" s="31"/>
      <c r="Q50" s="31"/>
      <c r="R50" s="31"/>
      <c r="S50" s="10"/>
      <c r="T50" s="10"/>
      <c r="U50" s="10"/>
      <c r="V50" s="10"/>
      <c r="W50" s="10"/>
      <c r="X50" s="10"/>
      <c r="Y50" s="10"/>
      <c r="Z50" s="31"/>
      <c r="AA50" s="10"/>
      <c r="AB50" s="10"/>
      <c r="AC50" s="10"/>
      <c r="AD50" s="10"/>
      <c r="AE50" s="10">
        <v>92</v>
      </c>
      <c r="AF50" s="10">
        <v>4</v>
      </c>
      <c r="AG50" s="10"/>
      <c r="AH50" s="31"/>
      <c r="AI50" s="31"/>
      <c r="AJ50" s="10">
        <f t="shared" si="2"/>
        <v>10</v>
      </c>
      <c r="AK50" s="10"/>
      <c r="AL50" s="10"/>
      <c r="AM50" s="10"/>
      <c r="AN50" s="10"/>
      <c r="AO50" s="19"/>
      <c r="AP50" s="19"/>
      <c r="AQ50" s="19"/>
      <c r="AR50" s="19"/>
      <c r="AS50" s="19"/>
      <c r="AT50" s="19">
        <v>10</v>
      </c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35"/>
      <c r="BF50" s="19"/>
    </row>
    <row r="51" s="2" customFormat="1" ht="32.25" customHeight="1" spans="1:58">
      <c r="A51" s="6">
        <v>46</v>
      </c>
      <c r="B51" s="6"/>
      <c r="C51" s="10">
        <v>934001</v>
      </c>
      <c r="D51" s="15" t="s">
        <v>146</v>
      </c>
      <c r="E51" s="15" t="s">
        <v>147</v>
      </c>
      <c r="F51" s="10" t="s">
        <v>82</v>
      </c>
      <c r="G51" s="27">
        <v>41487</v>
      </c>
      <c r="H51" s="6">
        <f t="shared" ref="H51:H69" si="4">SUM(J51:AA51)</f>
        <v>30</v>
      </c>
      <c r="I51" s="16">
        <v>30</v>
      </c>
      <c r="J51" s="6">
        <v>30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0"/>
      <c r="AB51" s="10"/>
      <c r="AC51" s="10"/>
      <c r="AD51" s="10"/>
      <c r="AE51" s="10"/>
      <c r="AF51" s="10"/>
      <c r="AG51" s="10"/>
      <c r="AH51" s="19"/>
      <c r="AI51" s="19"/>
      <c r="AJ51" s="10">
        <f t="shared" si="2"/>
        <v>30</v>
      </c>
      <c r="AK51" s="19"/>
      <c r="AL51" s="19"/>
      <c r="AM51" s="19"/>
      <c r="AN51" s="34"/>
      <c r="AO51" s="34"/>
      <c r="AP51" s="34"/>
      <c r="AQ51" s="34"/>
      <c r="AR51" s="34">
        <v>30</v>
      </c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5"/>
      <c r="BF51" s="19"/>
    </row>
    <row r="52" s="2" customFormat="1" ht="32.25" customHeight="1" spans="1:58">
      <c r="A52" s="6">
        <v>47</v>
      </c>
      <c r="B52" s="6"/>
      <c r="C52" s="10">
        <v>934101</v>
      </c>
      <c r="D52" s="15" t="s">
        <v>148</v>
      </c>
      <c r="E52" s="15" t="s">
        <v>149</v>
      </c>
      <c r="F52" s="10" t="s">
        <v>64</v>
      </c>
      <c r="G52" s="27">
        <v>41061</v>
      </c>
      <c r="H52" s="6">
        <f t="shared" si="4"/>
        <v>46</v>
      </c>
      <c r="I52" s="16">
        <v>46</v>
      </c>
      <c r="J52" s="6">
        <v>46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0"/>
      <c r="AB52" s="10"/>
      <c r="AC52" s="10"/>
      <c r="AD52" s="10"/>
      <c r="AE52" s="10"/>
      <c r="AF52" s="10"/>
      <c r="AG52" s="10"/>
      <c r="AH52" s="19"/>
      <c r="AI52" s="19"/>
      <c r="AJ52" s="10">
        <f t="shared" si="2"/>
        <v>46</v>
      </c>
      <c r="AK52" s="19"/>
      <c r="AL52" s="19"/>
      <c r="AM52" s="19"/>
      <c r="AN52" s="34"/>
      <c r="AO52" s="34"/>
      <c r="AP52" s="34"/>
      <c r="AQ52" s="34"/>
      <c r="AR52" s="34"/>
      <c r="AS52" s="34"/>
      <c r="AT52" s="34">
        <v>46</v>
      </c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5"/>
      <c r="BF52" s="19"/>
    </row>
    <row r="53" s="2" customFormat="1" ht="32.25" customHeight="1" spans="1:58">
      <c r="A53" s="6">
        <v>48</v>
      </c>
      <c r="B53" s="6"/>
      <c r="C53" s="10">
        <v>934201</v>
      </c>
      <c r="D53" s="15" t="s">
        <v>150</v>
      </c>
      <c r="E53" s="15" t="s">
        <v>151</v>
      </c>
      <c r="F53" s="10" t="s">
        <v>64</v>
      </c>
      <c r="G53" s="27">
        <v>40544</v>
      </c>
      <c r="H53" s="6">
        <f t="shared" si="4"/>
        <v>39</v>
      </c>
      <c r="I53" s="16">
        <v>39</v>
      </c>
      <c r="J53" s="6">
        <v>39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0"/>
      <c r="AB53" s="10"/>
      <c r="AC53" s="10"/>
      <c r="AD53" s="10">
        <v>39</v>
      </c>
      <c r="AE53" s="10"/>
      <c r="AF53" s="10"/>
      <c r="AG53" s="10"/>
      <c r="AH53" s="19"/>
      <c r="AI53" s="19"/>
      <c r="AJ53" s="10">
        <f t="shared" si="2"/>
        <v>0</v>
      </c>
      <c r="AK53" s="19"/>
      <c r="AL53" s="19"/>
      <c r="AM53" s="19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35"/>
      <c r="BF53" s="19">
        <v>1</v>
      </c>
    </row>
    <row r="54" s="2" customFormat="1" ht="32.25" customHeight="1" spans="1:58">
      <c r="A54" s="6">
        <v>49</v>
      </c>
      <c r="B54" s="6"/>
      <c r="C54" s="10">
        <v>934301</v>
      </c>
      <c r="D54" s="15" t="s">
        <v>152</v>
      </c>
      <c r="E54" s="15" t="s">
        <v>153</v>
      </c>
      <c r="F54" s="10" t="s">
        <v>64</v>
      </c>
      <c r="G54" s="27">
        <v>41760</v>
      </c>
      <c r="H54" s="6">
        <f t="shared" si="4"/>
        <v>90</v>
      </c>
      <c r="I54" s="16">
        <v>92</v>
      </c>
      <c r="J54" s="6">
        <v>88</v>
      </c>
      <c r="K54" s="19"/>
      <c r="L54" s="19"/>
      <c r="M54" s="19"/>
      <c r="N54" s="19"/>
      <c r="O54" s="19">
        <v>2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0"/>
      <c r="AB54" s="10"/>
      <c r="AC54" s="10"/>
      <c r="AD54" s="10"/>
      <c r="AE54" s="10"/>
      <c r="AF54" s="10">
        <v>4</v>
      </c>
      <c r="AG54" s="10"/>
      <c r="AH54" s="19"/>
      <c r="AI54" s="19"/>
      <c r="AJ54" s="10">
        <f t="shared" si="2"/>
        <v>88</v>
      </c>
      <c r="AK54" s="19"/>
      <c r="AL54" s="19"/>
      <c r="AM54" s="19"/>
      <c r="AN54" s="34"/>
      <c r="AO54" s="34"/>
      <c r="AP54" s="34"/>
      <c r="AQ54" s="34"/>
      <c r="AR54" s="34">
        <v>88</v>
      </c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5"/>
      <c r="BF54" s="19"/>
    </row>
    <row r="55" s="2" customFormat="1" ht="32.25" customHeight="1" spans="1:58">
      <c r="A55" s="6">
        <v>50</v>
      </c>
      <c r="B55" s="6"/>
      <c r="C55" s="10">
        <v>934401</v>
      </c>
      <c r="D55" s="15" t="s">
        <v>154</v>
      </c>
      <c r="E55" s="15" t="s">
        <v>155</v>
      </c>
      <c r="F55" s="10" t="s">
        <v>64</v>
      </c>
      <c r="G55" s="27">
        <v>42186</v>
      </c>
      <c r="H55" s="6">
        <f t="shared" si="4"/>
        <v>62</v>
      </c>
      <c r="I55" s="16">
        <v>62</v>
      </c>
      <c r="J55" s="6">
        <v>62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0"/>
      <c r="AB55" s="10"/>
      <c r="AC55" s="10"/>
      <c r="AD55" s="10"/>
      <c r="AE55" s="10">
        <v>2</v>
      </c>
      <c r="AF55" s="10"/>
      <c r="AG55" s="10"/>
      <c r="AH55" s="19"/>
      <c r="AI55" s="19"/>
      <c r="AJ55" s="10">
        <f t="shared" si="2"/>
        <v>60</v>
      </c>
      <c r="AK55" s="19"/>
      <c r="AL55" s="19"/>
      <c r="AM55" s="19"/>
      <c r="AN55" s="15"/>
      <c r="AO55" s="15"/>
      <c r="AP55" s="15"/>
      <c r="AQ55" s="15"/>
      <c r="AR55" s="15"/>
      <c r="AS55" s="15"/>
      <c r="AT55" s="15">
        <v>60</v>
      </c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35"/>
      <c r="BF55" s="19"/>
    </row>
    <row r="56" s="2" customFormat="1" ht="32.25" customHeight="1" spans="1:58">
      <c r="A56" s="6">
        <v>51</v>
      </c>
      <c r="B56" s="6"/>
      <c r="C56" s="10">
        <v>934501</v>
      </c>
      <c r="D56" s="15" t="s">
        <v>156</v>
      </c>
      <c r="E56" s="15" t="s">
        <v>155</v>
      </c>
      <c r="F56" s="10" t="s">
        <v>64</v>
      </c>
      <c r="G56" s="27">
        <v>41609</v>
      </c>
      <c r="H56" s="6">
        <f t="shared" si="4"/>
        <v>50</v>
      </c>
      <c r="I56" s="16">
        <v>50</v>
      </c>
      <c r="J56" s="6">
        <v>50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0"/>
      <c r="AB56" s="10"/>
      <c r="AC56" s="10"/>
      <c r="AD56" s="10"/>
      <c r="AE56" s="10"/>
      <c r="AF56" s="10"/>
      <c r="AG56" s="10"/>
      <c r="AH56" s="19"/>
      <c r="AI56" s="19"/>
      <c r="AJ56" s="10">
        <f t="shared" si="2"/>
        <v>50</v>
      </c>
      <c r="AK56" s="19"/>
      <c r="AL56" s="19"/>
      <c r="AM56" s="19"/>
      <c r="AN56" s="15"/>
      <c r="AO56" s="15"/>
      <c r="AP56" s="15"/>
      <c r="AQ56" s="15"/>
      <c r="AR56" s="15"/>
      <c r="AS56" s="15"/>
      <c r="AT56" s="15">
        <v>50</v>
      </c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35"/>
      <c r="BF56" s="19">
        <v>1</v>
      </c>
    </row>
    <row r="57" s="2" customFormat="1" ht="32.25" customHeight="1" spans="1:58">
      <c r="A57" s="6">
        <v>52</v>
      </c>
      <c r="B57" s="6"/>
      <c r="C57" s="10">
        <v>934601</v>
      </c>
      <c r="D57" s="15" t="s">
        <v>80</v>
      </c>
      <c r="E57" s="15" t="s">
        <v>157</v>
      </c>
      <c r="F57" s="10" t="s">
        <v>82</v>
      </c>
      <c r="G57" s="27">
        <v>41518</v>
      </c>
      <c r="H57" s="6">
        <f t="shared" si="4"/>
        <v>52</v>
      </c>
      <c r="I57" s="16">
        <v>86</v>
      </c>
      <c r="J57" s="6">
        <v>18</v>
      </c>
      <c r="K57" s="19">
        <v>30</v>
      </c>
      <c r="L57" s="19"/>
      <c r="M57" s="19"/>
      <c r="N57" s="19"/>
      <c r="O57" s="19">
        <v>4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0"/>
      <c r="AB57" s="10"/>
      <c r="AC57" s="10"/>
      <c r="AD57" s="10"/>
      <c r="AE57" s="10"/>
      <c r="AF57" s="10">
        <v>8</v>
      </c>
      <c r="AG57" s="10"/>
      <c r="AH57" s="19"/>
      <c r="AI57" s="19"/>
      <c r="AJ57" s="10">
        <f t="shared" si="2"/>
        <v>78</v>
      </c>
      <c r="AK57" s="19"/>
      <c r="AL57" s="19"/>
      <c r="AM57" s="19"/>
      <c r="AN57" s="15"/>
      <c r="AO57" s="15"/>
      <c r="AP57" s="15">
        <v>39</v>
      </c>
      <c r="AQ57" s="15"/>
      <c r="AR57" s="15"/>
      <c r="AS57" s="15"/>
      <c r="AT57" s="15"/>
      <c r="AU57" s="15"/>
      <c r="AV57" s="15"/>
      <c r="AW57" s="15">
        <v>39</v>
      </c>
      <c r="AX57" s="15"/>
      <c r="AY57" s="15"/>
      <c r="AZ57" s="15"/>
      <c r="BA57" s="15"/>
      <c r="BB57" s="15"/>
      <c r="BC57" s="15"/>
      <c r="BD57" s="15"/>
      <c r="BE57" s="35"/>
      <c r="BF57" s="19"/>
    </row>
    <row r="58" s="2" customFormat="1" ht="32.25" customHeight="1" spans="1:58">
      <c r="A58" s="6">
        <v>53</v>
      </c>
      <c r="B58" s="6"/>
      <c r="C58" s="10"/>
      <c r="D58" s="15" t="s">
        <v>158</v>
      </c>
      <c r="E58" s="15" t="s">
        <v>159</v>
      </c>
      <c r="F58" s="10"/>
      <c r="G58" s="27"/>
      <c r="H58" s="6">
        <f t="shared" si="4"/>
        <v>69</v>
      </c>
      <c r="I58" s="16">
        <v>138</v>
      </c>
      <c r="J58" s="6"/>
      <c r="K58" s="19">
        <v>67</v>
      </c>
      <c r="L58" s="19"/>
      <c r="M58" s="19"/>
      <c r="N58" s="19"/>
      <c r="O58" s="19">
        <v>2</v>
      </c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0"/>
      <c r="AB58" s="10"/>
      <c r="AC58" s="10"/>
      <c r="AD58" s="10"/>
      <c r="AE58" s="10"/>
      <c r="AF58" s="10">
        <v>4</v>
      </c>
      <c r="AG58" s="10"/>
      <c r="AH58" s="19"/>
      <c r="AI58" s="19"/>
      <c r="AJ58" s="10">
        <f t="shared" si="2"/>
        <v>134</v>
      </c>
      <c r="AK58" s="19"/>
      <c r="AL58" s="19"/>
      <c r="AM58" s="19"/>
      <c r="AN58" s="15"/>
      <c r="AO58" s="15"/>
      <c r="AP58" s="15">
        <v>67</v>
      </c>
      <c r="AQ58" s="15"/>
      <c r="AR58" s="15"/>
      <c r="AS58" s="15"/>
      <c r="AT58" s="15"/>
      <c r="AU58" s="15"/>
      <c r="AV58" s="15"/>
      <c r="AW58" s="15">
        <v>67</v>
      </c>
      <c r="AX58" s="15"/>
      <c r="AY58" s="15"/>
      <c r="AZ58" s="15"/>
      <c r="BA58" s="15"/>
      <c r="BB58" s="15"/>
      <c r="BC58" s="15"/>
      <c r="BD58" s="15"/>
      <c r="BE58" s="35"/>
      <c r="BF58" s="19"/>
    </row>
    <row r="59" s="2" customFormat="1" ht="32.25" customHeight="1" spans="1:58">
      <c r="A59" s="6">
        <v>54</v>
      </c>
      <c r="B59" s="6"/>
      <c r="C59" s="10">
        <v>934701</v>
      </c>
      <c r="D59" s="15" t="s">
        <v>92</v>
      </c>
      <c r="E59" s="15" t="s">
        <v>160</v>
      </c>
      <c r="F59" s="10" t="s">
        <v>82</v>
      </c>
      <c r="G59" s="27">
        <v>41518</v>
      </c>
      <c r="H59" s="6">
        <f t="shared" si="4"/>
        <v>31</v>
      </c>
      <c r="I59" s="16">
        <v>31</v>
      </c>
      <c r="J59" s="6">
        <v>31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0"/>
      <c r="AB59" s="10"/>
      <c r="AC59" s="10"/>
      <c r="AD59" s="10">
        <v>2</v>
      </c>
      <c r="AE59" s="10">
        <v>1</v>
      </c>
      <c r="AF59" s="10"/>
      <c r="AG59" s="10"/>
      <c r="AH59" s="19"/>
      <c r="AI59" s="19"/>
      <c r="AJ59" s="10">
        <f t="shared" si="2"/>
        <v>28</v>
      </c>
      <c r="AK59" s="19"/>
      <c r="AL59" s="19"/>
      <c r="AM59" s="19"/>
      <c r="AN59" s="34"/>
      <c r="AO59" s="34"/>
      <c r="AP59" s="34">
        <v>28</v>
      </c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5"/>
      <c r="BF59" s="19"/>
    </row>
    <row r="60" s="2" customFormat="1" ht="32.25" customHeight="1" spans="1:58">
      <c r="A60" s="6">
        <v>55</v>
      </c>
      <c r="B60" s="6"/>
      <c r="C60" s="10">
        <v>934801</v>
      </c>
      <c r="D60" s="15" t="s">
        <v>98</v>
      </c>
      <c r="E60" s="15" t="s">
        <v>161</v>
      </c>
      <c r="F60" s="10" t="s">
        <v>64</v>
      </c>
      <c r="G60" s="27">
        <v>43313</v>
      </c>
      <c r="H60" s="6">
        <f t="shared" si="4"/>
        <v>58</v>
      </c>
      <c r="I60" s="16">
        <v>58</v>
      </c>
      <c r="J60" s="6">
        <v>58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0"/>
      <c r="AB60" s="10"/>
      <c r="AC60" s="10"/>
      <c r="AD60" s="10">
        <v>2</v>
      </c>
      <c r="AE60" s="10"/>
      <c r="AF60" s="10"/>
      <c r="AG60" s="10"/>
      <c r="AH60" s="19"/>
      <c r="AI60" s="19"/>
      <c r="AJ60" s="10">
        <f t="shared" si="2"/>
        <v>56</v>
      </c>
      <c r="AK60" s="19"/>
      <c r="AL60" s="19"/>
      <c r="AM60" s="19"/>
      <c r="AN60" s="34"/>
      <c r="AO60" s="34"/>
      <c r="AP60" s="34"/>
      <c r="AQ60" s="34"/>
      <c r="AR60" s="34">
        <v>56</v>
      </c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5"/>
      <c r="BF60" s="19"/>
    </row>
    <row r="61" s="2" customFormat="1" ht="32.25" customHeight="1" spans="1:58">
      <c r="A61" s="6">
        <v>56</v>
      </c>
      <c r="B61" s="6"/>
      <c r="C61" s="10">
        <v>934901</v>
      </c>
      <c r="D61" s="15" t="s">
        <v>143</v>
      </c>
      <c r="E61" s="15" t="s">
        <v>162</v>
      </c>
      <c r="F61" s="10" t="s">
        <v>82</v>
      </c>
      <c r="G61" s="27">
        <v>41974</v>
      </c>
      <c r="H61" s="6">
        <f t="shared" si="4"/>
        <v>61</v>
      </c>
      <c r="I61" s="16">
        <v>61</v>
      </c>
      <c r="J61" s="6">
        <v>53</v>
      </c>
      <c r="K61" s="19"/>
      <c r="L61" s="19"/>
      <c r="M61" s="19"/>
      <c r="N61" s="19"/>
      <c r="O61" s="19"/>
      <c r="P61" s="19"/>
      <c r="Q61" s="19"/>
      <c r="R61" s="19"/>
      <c r="S61" s="19"/>
      <c r="T61" s="19">
        <v>8</v>
      </c>
      <c r="U61" s="19"/>
      <c r="V61" s="19"/>
      <c r="W61" s="19"/>
      <c r="X61" s="19"/>
      <c r="Y61" s="19"/>
      <c r="Z61" s="19"/>
      <c r="AA61" s="10"/>
      <c r="AB61" s="10"/>
      <c r="AC61" s="10"/>
      <c r="AD61" s="10">
        <v>1</v>
      </c>
      <c r="AE61" s="10"/>
      <c r="AF61" s="10"/>
      <c r="AG61" s="10"/>
      <c r="AH61" s="19"/>
      <c r="AI61" s="19"/>
      <c r="AJ61" s="10">
        <f t="shared" si="2"/>
        <v>60</v>
      </c>
      <c r="AK61" s="19"/>
      <c r="AL61" s="19"/>
      <c r="AM61" s="19"/>
      <c r="AN61" s="15"/>
      <c r="AO61" s="15"/>
      <c r="AP61" s="15"/>
      <c r="AQ61" s="15"/>
      <c r="AR61" s="15"/>
      <c r="AS61" s="15"/>
      <c r="AT61" s="15">
        <v>60</v>
      </c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35"/>
      <c r="BF61" s="19"/>
    </row>
    <row r="62" s="2" customFormat="1" ht="32.25" customHeight="1" spans="1:58">
      <c r="A62" s="6">
        <v>57</v>
      </c>
      <c r="B62" s="6"/>
      <c r="C62" s="10">
        <v>934301</v>
      </c>
      <c r="D62" s="15" t="s">
        <v>163</v>
      </c>
      <c r="E62" s="15" t="s">
        <v>164</v>
      </c>
      <c r="F62" s="10" t="s">
        <v>64</v>
      </c>
      <c r="G62" s="27">
        <v>42156</v>
      </c>
      <c r="H62" s="6">
        <f t="shared" si="4"/>
        <v>47</v>
      </c>
      <c r="I62" s="16">
        <v>49</v>
      </c>
      <c r="J62" s="6">
        <v>45</v>
      </c>
      <c r="K62" s="19"/>
      <c r="L62" s="19"/>
      <c r="M62" s="19"/>
      <c r="N62" s="19"/>
      <c r="O62" s="19">
        <v>2</v>
      </c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0"/>
      <c r="AB62" s="10"/>
      <c r="AC62" s="10"/>
      <c r="AD62" s="10"/>
      <c r="AE62" s="10"/>
      <c r="AF62" s="10">
        <v>4</v>
      </c>
      <c r="AG62" s="10"/>
      <c r="AH62" s="19"/>
      <c r="AI62" s="19"/>
      <c r="AJ62" s="10">
        <f t="shared" si="2"/>
        <v>45</v>
      </c>
      <c r="AK62" s="19"/>
      <c r="AL62" s="19"/>
      <c r="AM62" s="19"/>
      <c r="AN62" s="15"/>
      <c r="AO62" s="15"/>
      <c r="AP62" s="15"/>
      <c r="AQ62" s="15"/>
      <c r="AR62" s="15">
        <v>45</v>
      </c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35"/>
      <c r="BF62" s="19"/>
    </row>
    <row r="63" s="2" customFormat="1" ht="32.25" customHeight="1" spans="1:58">
      <c r="A63" s="6">
        <v>58</v>
      </c>
      <c r="B63" s="6"/>
      <c r="C63" s="10">
        <v>935301</v>
      </c>
      <c r="D63" s="15" t="s">
        <v>165</v>
      </c>
      <c r="E63" s="15" t="s">
        <v>166</v>
      </c>
      <c r="F63" s="10" t="s">
        <v>64</v>
      </c>
      <c r="G63" s="27">
        <v>42064</v>
      </c>
      <c r="H63" s="6">
        <f t="shared" si="4"/>
        <v>47</v>
      </c>
      <c r="I63" s="16">
        <v>47</v>
      </c>
      <c r="J63" s="6">
        <v>47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0"/>
      <c r="AB63" s="10"/>
      <c r="AC63" s="10"/>
      <c r="AD63" s="10"/>
      <c r="AE63" s="10"/>
      <c r="AF63" s="10"/>
      <c r="AG63" s="10"/>
      <c r="AH63" s="19"/>
      <c r="AI63" s="19"/>
      <c r="AJ63" s="10">
        <f t="shared" si="2"/>
        <v>47</v>
      </c>
      <c r="AK63" s="19"/>
      <c r="AL63" s="19"/>
      <c r="AM63" s="19"/>
      <c r="AN63" s="15"/>
      <c r="AO63" s="15"/>
      <c r="AP63" s="15"/>
      <c r="AQ63" s="15"/>
      <c r="AR63" s="15"/>
      <c r="AS63" s="15"/>
      <c r="AT63" s="15">
        <v>47</v>
      </c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35"/>
      <c r="BF63" s="19"/>
    </row>
    <row r="64" s="2" customFormat="1" ht="32.25" customHeight="1" spans="1:58">
      <c r="A64" s="6">
        <v>59</v>
      </c>
      <c r="B64" s="6"/>
      <c r="C64" s="10">
        <v>935401</v>
      </c>
      <c r="D64" s="15" t="s">
        <v>167</v>
      </c>
      <c r="E64" s="15" t="s">
        <v>168</v>
      </c>
      <c r="F64" s="10" t="s">
        <v>64</v>
      </c>
      <c r="G64" s="27">
        <v>41730</v>
      </c>
      <c r="H64" s="6">
        <f t="shared" si="4"/>
        <v>114</v>
      </c>
      <c r="I64" s="16">
        <v>117</v>
      </c>
      <c r="J64" s="6">
        <v>109</v>
      </c>
      <c r="K64" s="19"/>
      <c r="L64" s="19"/>
      <c r="M64" s="19"/>
      <c r="N64" s="19"/>
      <c r="O64" s="19"/>
      <c r="P64" s="19"/>
      <c r="Q64" s="19">
        <v>1</v>
      </c>
      <c r="R64" s="19"/>
      <c r="S64" s="19"/>
      <c r="T64" s="19">
        <v>4</v>
      </c>
      <c r="U64" s="19"/>
      <c r="V64" s="19"/>
      <c r="W64" s="19"/>
      <c r="X64" s="19"/>
      <c r="Y64" s="19"/>
      <c r="Z64" s="19"/>
      <c r="AA64" s="10"/>
      <c r="AB64" s="10"/>
      <c r="AC64" s="10"/>
      <c r="AD64" s="10"/>
      <c r="AE64" s="10"/>
      <c r="AF64" s="10">
        <v>4</v>
      </c>
      <c r="AG64" s="10"/>
      <c r="AH64" s="19"/>
      <c r="AI64" s="19"/>
      <c r="AJ64" s="10">
        <f t="shared" si="2"/>
        <v>113</v>
      </c>
      <c r="AK64" s="19"/>
      <c r="AL64" s="19"/>
      <c r="AM64" s="19"/>
      <c r="AN64" s="15"/>
      <c r="AO64" s="15"/>
      <c r="AP64" s="15">
        <v>4</v>
      </c>
      <c r="AQ64" s="15"/>
      <c r="AR64" s="15"/>
      <c r="AS64" s="15"/>
      <c r="AT64" s="15">
        <v>109</v>
      </c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35"/>
      <c r="BF64" s="19"/>
    </row>
    <row r="65" s="2" customFormat="1" ht="32.25" customHeight="1" spans="1:58">
      <c r="A65" s="6">
        <v>60</v>
      </c>
      <c r="B65" s="6"/>
      <c r="C65" s="10">
        <v>935501</v>
      </c>
      <c r="D65" s="15" t="s">
        <v>169</v>
      </c>
      <c r="E65" s="15" t="s">
        <v>170</v>
      </c>
      <c r="F65" s="10" t="s">
        <v>64</v>
      </c>
      <c r="G65" s="27">
        <v>42552</v>
      </c>
      <c r="H65" s="6">
        <f t="shared" si="4"/>
        <v>52</v>
      </c>
      <c r="I65" s="16">
        <v>52</v>
      </c>
      <c r="J65" s="6">
        <v>52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0"/>
      <c r="AB65" s="10"/>
      <c r="AC65" s="10"/>
      <c r="AD65" s="10"/>
      <c r="AE65" s="10"/>
      <c r="AF65" s="10"/>
      <c r="AG65" s="10"/>
      <c r="AH65" s="19"/>
      <c r="AI65" s="19"/>
      <c r="AJ65" s="10">
        <f t="shared" si="2"/>
        <v>52</v>
      </c>
      <c r="AK65" s="19"/>
      <c r="AL65" s="19"/>
      <c r="AM65" s="19"/>
      <c r="AN65" s="15"/>
      <c r="AO65" s="15"/>
      <c r="AP65" s="15"/>
      <c r="AQ65" s="15"/>
      <c r="AR65" s="15">
        <v>52</v>
      </c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35"/>
      <c r="BF65" s="19"/>
    </row>
    <row r="66" s="2" customFormat="1" ht="32.25" customHeight="1" spans="1:58">
      <c r="A66" s="6">
        <v>61</v>
      </c>
      <c r="B66" s="6"/>
      <c r="C66" s="10">
        <v>935601</v>
      </c>
      <c r="D66" s="15" t="s">
        <v>171</v>
      </c>
      <c r="E66" s="15" t="s">
        <v>172</v>
      </c>
      <c r="F66" s="10" t="s">
        <v>64</v>
      </c>
      <c r="G66" s="27">
        <v>42522</v>
      </c>
      <c r="H66" s="6">
        <f t="shared" si="4"/>
        <v>20</v>
      </c>
      <c r="I66" s="16">
        <v>20</v>
      </c>
      <c r="J66" s="6">
        <v>20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0"/>
      <c r="AB66" s="10"/>
      <c r="AC66" s="10"/>
      <c r="AD66" s="10"/>
      <c r="AE66" s="10"/>
      <c r="AF66" s="10"/>
      <c r="AG66" s="10"/>
      <c r="AH66" s="19"/>
      <c r="AI66" s="19"/>
      <c r="AJ66" s="10">
        <f t="shared" si="2"/>
        <v>20</v>
      </c>
      <c r="AK66" s="19"/>
      <c r="AL66" s="19"/>
      <c r="AM66" s="19"/>
      <c r="AN66" s="15"/>
      <c r="AO66" s="15"/>
      <c r="AP66" s="15"/>
      <c r="AQ66" s="15"/>
      <c r="AR66" s="15">
        <v>20</v>
      </c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35"/>
      <c r="BF66" s="19"/>
    </row>
    <row r="67" s="2" customFormat="1" ht="32.25" customHeight="1" spans="1:58">
      <c r="A67" s="6">
        <v>62</v>
      </c>
      <c r="B67" s="6"/>
      <c r="C67" s="10">
        <v>935701</v>
      </c>
      <c r="D67" s="15" t="s">
        <v>173</v>
      </c>
      <c r="E67" s="15" t="s">
        <v>174</v>
      </c>
      <c r="F67" s="10" t="s">
        <v>68</v>
      </c>
      <c r="G67" s="27">
        <v>41030</v>
      </c>
      <c r="H67" s="6">
        <f t="shared" si="4"/>
        <v>91</v>
      </c>
      <c r="I67" s="16">
        <v>178</v>
      </c>
      <c r="J67" s="6">
        <v>4</v>
      </c>
      <c r="K67" s="19">
        <v>82</v>
      </c>
      <c r="L67" s="19"/>
      <c r="M67" s="19"/>
      <c r="N67" s="19"/>
      <c r="O67" s="19">
        <v>5</v>
      </c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0"/>
      <c r="AB67" s="10"/>
      <c r="AC67" s="10"/>
      <c r="AD67" s="10">
        <v>82</v>
      </c>
      <c r="AE67" s="10">
        <v>86</v>
      </c>
      <c r="AF67" s="10">
        <v>10</v>
      </c>
      <c r="AG67" s="10"/>
      <c r="AH67" s="19"/>
      <c r="AI67" s="19"/>
      <c r="AJ67" s="10">
        <f t="shared" si="2"/>
        <v>0</v>
      </c>
      <c r="AK67" s="19"/>
      <c r="AL67" s="19"/>
      <c r="AM67" s="19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35"/>
      <c r="BF67" s="19"/>
    </row>
    <row r="68" s="2" customFormat="1" ht="32.25" customHeight="1" spans="1:58">
      <c r="A68" s="6">
        <v>63</v>
      </c>
      <c r="B68" s="6"/>
      <c r="C68" s="10">
        <v>935801</v>
      </c>
      <c r="D68" s="15" t="s">
        <v>173</v>
      </c>
      <c r="E68" s="15" t="s">
        <v>175</v>
      </c>
      <c r="F68" s="10" t="s">
        <v>68</v>
      </c>
      <c r="G68" s="27">
        <v>41030</v>
      </c>
      <c r="H68" s="6">
        <f t="shared" si="4"/>
        <v>86</v>
      </c>
      <c r="I68" s="16">
        <v>159</v>
      </c>
      <c r="J68" s="6">
        <v>13</v>
      </c>
      <c r="K68" s="19">
        <v>73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0"/>
      <c r="AB68" s="10"/>
      <c r="AC68" s="10"/>
      <c r="AD68" s="10">
        <v>86</v>
      </c>
      <c r="AE68" s="10">
        <v>73</v>
      </c>
      <c r="AF68" s="10"/>
      <c r="AG68" s="10"/>
      <c r="AH68" s="19"/>
      <c r="AI68" s="19"/>
      <c r="AJ68" s="10">
        <f t="shared" si="2"/>
        <v>0</v>
      </c>
      <c r="AK68" s="19"/>
      <c r="AL68" s="19"/>
      <c r="AM68" s="19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35"/>
      <c r="BF68" s="19">
        <v>1</v>
      </c>
    </row>
    <row r="69" s="2" customFormat="1" ht="32.25" customHeight="1" spans="1:58">
      <c r="A69" s="6">
        <v>64</v>
      </c>
      <c r="B69" s="6"/>
      <c r="C69" s="10">
        <v>935801</v>
      </c>
      <c r="D69" s="15" t="s">
        <v>173</v>
      </c>
      <c r="E69" s="15" t="s">
        <v>176</v>
      </c>
      <c r="F69" s="10" t="s">
        <v>68</v>
      </c>
      <c r="G69" s="27">
        <v>41974</v>
      </c>
      <c r="H69" s="6">
        <f t="shared" si="4"/>
        <v>151</v>
      </c>
      <c r="I69" s="16">
        <v>295</v>
      </c>
      <c r="J69" s="6">
        <v>21</v>
      </c>
      <c r="K69" s="19">
        <v>118</v>
      </c>
      <c r="L69" s="19"/>
      <c r="M69" s="19"/>
      <c r="N69" s="19"/>
      <c r="O69" s="19">
        <v>2</v>
      </c>
      <c r="P69" s="19"/>
      <c r="Q69" s="19">
        <v>8</v>
      </c>
      <c r="R69" s="19"/>
      <c r="S69" s="19"/>
      <c r="T69" s="19">
        <v>2</v>
      </c>
      <c r="U69" s="19"/>
      <c r="V69" s="19"/>
      <c r="W69" s="19"/>
      <c r="X69" s="19"/>
      <c r="Y69" s="19"/>
      <c r="Z69" s="19"/>
      <c r="AA69" s="10"/>
      <c r="AB69" s="10"/>
      <c r="AC69" s="10">
        <v>2</v>
      </c>
      <c r="AD69" s="10">
        <v>139</v>
      </c>
      <c r="AE69" s="10">
        <v>118</v>
      </c>
      <c r="AF69" s="10">
        <v>36</v>
      </c>
      <c r="AG69" s="10"/>
      <c r="AH69" s="19"/>
      <c r="AI69" s="19"/>
      <c r="AJ69" s="10">
        <f t="shared" si="2"/>
        <v>0</v>
      </c>
      <c r="AK69" s="19"/>
      <c r="AL69" s="19"/>
      <c r="AM69" s="19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35"/>
      <c r="BF69" s="19"/>
    </row>
    <row r="70" s="2" customFormat="1" ht="32.25" customHeight="1" spans="1:58">
      <c r="A70" s="6">
        <v>65</v>
      </c>
      <c r="B70" s="6"/>
      <c r="C70" s="10">
        <v>936101</v>
      </c>
      <c r="D70" s="15" t="s">
        <v>177</v>
      </c>
      <c r="E70" s="15" t="s">
        <v>178</v>
      </c>
      <c r="F70" s="10" t="s">
        <v>64</v>
      </c>
      <c r="G70" s="27">
        <v>39630</v>
      </c>
      <c r="H70" s="6">
        <f t="shared" ref="H70:H104" si="5">SUM(J70:AA70)</f>
        <v>36</v>
      </c>
      <c r="I70" s="16">
        <v>38</v>
      </c>
      <c r="J70" s="6">
        <v>34</v>
      </c>
      <c r="K70" s="19"/>
      <c r="L70" s="19"/>
      <c r="M70" s="19"/>
      <c r="N70" s="19"/>
      <c r="O70" s="19">
        <v>2</v>
      </c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0"/>
      <c r="AB70" s="10"/>
      <c r="AC70" s="10"/>
      <c r="AD70" s="10"/>
      <c r="AE70" s="10"/>
      <c r="AF70" s="10">
        <v>4</v>
      </c>
      <c r="AG70" s="10"/>
      <c r="AH70" s="19"/>
      <c r="AI70" s="19"/>
      <c r="AJ70" s="10">
        <f t="shared" si="2"/>
        <v>34</v>
      </c>
      <c r="AK70" s="19"/>
      <c r="AL70" s="19"/>
      <c r="AM70" s="19"/>
      <c r="AN70" s="15"/>
      <c r="AO70" s="15"/>
      <c r="AP70" s="15"/>
      <c r="AQ70" s="15"/>
      <c r="AR70" s="15">
        <v>34</v>
      </c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35"/>
      <c r="BF70" s="19"/>
    </row>
    <row r="71" s="2" customFormat="1" ht="32.25" customHeight="1" spans="1:58">
      <c r="A71" s="6">
        <v>66</v>
      </c>
      <c r="B71" s="6"/>
      <c r="C71" s="10">
        <v>936201</v>
      </c>
      <c r="D71" s="15" t="s">
        <v>179</v>
      </c>
      <c r="E71" s="15" t="s">
        <v>178</v>
      </c>
      <c r="F71" s="10" t="s">
        <v>64</v>
      </c>
      <c r="G71" s="27">
        <v>39630</v>
      </c>
      <c r="H71" s="6">
        <f t="shared" si="5"/>
        <v>16</v>
      </c>
      <c r="I71" s="16">
        <v>17</v>
      </c>
      <c r="J71" s="6">
        <v>15</v>
      </c>
      <c r="K71" s="19"/>
      <c r="L71" s="19"/>
      <c r="M71" s="19"/>
      <c r="N71" s="19"/>
      <c r="O71" s="19">
        <v>1</v>
      </c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0"/>
      <c r="AB71" s="10"/>
      <c r="AC71" s="10"/>
      <c r="AD71" s="10"/>
      <c r="AE71" s="10"/>
      <c r="AF71" s="10">
        <v>2</v>
      </c>
      <c r="AG71" s="10"/>
      <c r="AH71" s="19"/>
      <c r="AI71" s="19"/>
      <c r="AJ71" s="10">
        <f t="shared" ref="AJ71:AJ102" si="6">SUM(AK71:BC71)</f>
        <v>15</v>
      </c>
      <c r="AK71" s="19"/>
      <c r="AL71" s="19"/>
      <c r="AM71" s="19"/>
      <c r="AN71" s="10"/>
      <c r="AO71" s="10"/>
      <c r="AP71" s="10"/>
      <c r="AQ71" s="15"/>
      <c r="AR71" s="15">
        <v>15</v>
      </c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35"/>
      <c r="BF71" s="19"/>
    </row>
    <row r="72" s="2" customFormat="1" ht="32.25" customHeight="1" spans="1:58">
      <c r="A72" s="6">
        <v>67</v>
      </c>
      <c r="B72" s="6"/>
      <c r="C72" s="10">
        <v>936301</v>
      </c>
      <c r="D72" s="15" t="s">
        <v>180</v>
      </c>
      <c r="E72" s="15" t="s">
        <v>181</v>
      </c>
      <c r="F72" s="10" t="s">
        <v>68</v>
      </c>
      <c r="G72" s="27">
        <v>41974</v>
      </c>
      <c r="H72" s="6">
        <f t="shared" si="5"/>
        <v>392</v>
      </c>
      <c r="I72" s="16">
        <v>413</v>
      </c>
      <c r="J72" s="6">
        <v>355</v>
      </c>
      <c r="K72" s="19"/>
      <c r="L72" s="19"/>
      <c r="M72" s="19"/>
      <c r="N72" s="19"/>
      <c r="O72" s="19">
        <v>21</v>
      </c>
      <c r="P72" s="19"/>
      <c r="Q72" s="19"/>
      <c r="R72" s="19"/>
      <c r="S72" s="19"/>
      <c r="T72" s="19">
        <v>16</v>
      </c>
      <c r="U72" s="19"/>
      <c r="V72" s="19"/>
      <c r="W72" s="19"/>
      <c r="X72" s="19"/>
      <c r="Y72" s="19"/>
      <c r="Z72" s="19"/>
      <c r="AA72" s="10"/>
      <c r="AB72" s="10"/>
      <c r="AC72" s="10"/>
      <c r="AD72" s="10"/>
      <c r="AE72" s="10"/>
      <c r="AF72" s="10"/>
      <c r="AG72" s="10"/>
      <c r="AH72" s="19"/>
      <c r="AI72" s="19"/>
      <c r="AJ72" s="10">
        <f t="shared" si="6"/>
        <v>413</v>
      </c>
      <c r="AK72" s="19"/>
      <c r="AL72" s="19"/>
      <c r="AM72" s="19"/>
      <c r="AN72" s="10"/>
      <c r="AO72" s="10"/>
      <c r="AP72" s="10">
        <v>16</v>
      </c>
      <c r="AQ72" s="15"/>
      <c r="AR72" s="15"/>
      <c r="AS72" s="10"/>
      <c r="AT72" s="10">
        <v>355</v>
      </c>
      <c r="AU72" s="10"/>
      <c r="AV72" s="10"/>
      <c r="AW72" s="10"/>
      <c r="AX72" s="10"/>
      <c r="AY72" s="10">
        <v>42</v>
      </c>
      <c r="AZ72" s="10"/>
      <c r="BA72" s="10"/>
      <c r="BB72" s="10"/>
      <c r="BC72" s="10"/>
      <c r="BD72" s="10"/>
      <c r="BE72" s="35"/>
      <c r="BF72" s="19"/>
    </row>
    <row r="73" s="2" customFormat="1" ht="32.25" customHeight="1" spans="1:58">
      <c r="A73" s="6">
        <v>68</v>
      </c>
      <c r="B73" s="6"/>
      <c r="C73" s="10">
        <v>936501</v>
      </c>
      <c r="D73" s="15" t="s">
        <v>182</v>
      </c>
      <c r="E73" s="15" t="s">
        <v>176</v>
      </c>
      <c r="F73" s="10" t="s">
        <v>82</v>
      </c>
      <c r="G73" s="27">
        <v>41365</v>
      </c>
      <c r="H73" s="6">
        <f t="shared" si="5"/>
        <v>153</v>
      </c>
      <c r="I73" s="16">
        <v>155</v>
      </c>
      <c r="J73" s="6">
        <v>151</v>
      </c>
      <c r="K73" s="19"/>
      <c r="L73" s="19"/>
      <c r="M73" s="19"/>
      <c r="N73" s="19"/>
      <c r="O73" s="19">
        <v>2</v>
      </c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0"/>
      <c r="AB73" s="10"/>
      <c r="AC73" s="10"/>
      <c r="AD73" s="10">
        <v>151</v>
      </c>
      <c r="AE73" s="10"/>
      <c r="AF73" s="10">
        <v>4</v>
      </c>
      <c r="AG73" s="10"/>
      <c r="AH73" s="19"/>
      <c r="AI73" s="19"/>
      <c r="AJ73" s="10">
        <f t="shared" si="6"/>
        <v>0</v>
      </c>
      <c r="AK73" s="19"/>
      <c r="AL73" s="19"/>
      <c r="AM73" s="19"/>
      <c r="AN73" s="10"/>
      <c r="AO73" s="10"/>
      <c r="AP73" s="10"/>
      <c r="AQ73" s="15"/>
      <c r="AR73" s="15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35"/>
      <c r="BF73" s="19">
        <v>1</v>
      </c>
    </row>
    <row r="74" s="2" customFormat="1" ht="32.25" customHeight="1" spans="1:58">
      <c r="A74" s="6">
        <v>69</v>
      </c>
      <c r="B74" s="6"/>
      <c r="C74" s="10">
        <v>936601</v>
      </c>
      <c r="D74" s="15" t="s">
        <v>183</v>
      </c>
      <c r="E74" s="15" t="s">
        <v>184</v>
      </c>
      <c r="F74" s="10" t="s">
        <v>64</v>
      </c>
      <c r="G74" s="36">
        <v>42522</v>
      </c>
      <c r="H74" s="6">
        <f t="shared" si="5"/>
        <v>48</v>
      </c>
      <c r="I74" s="16">
        <v>48</v>
      </c>
      <c r="J74" s="6">
        <v>48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0"/>
      <c r="AB74" s="10"/>
      <c r="AC74" s="10"/>
      <c r="AD74" s="10"/>
      <c r="AE74" s="10"/>
      <c r="AF74" s="10"/>
      <c r="AG74" s="10"/>
      <c r="AH74" s="19"/>
      <c r="AI74" s="19"/>
      <c r="AJ74" s="10">
        <f t="shared" si="6"/>
        <v>48</v>
      </c>
      <c r="AK74" s="19"/>
      <c r="AL74" s="19"/>
      <c r="AM74" s="19"/>
      <c r="AN74" s="10"/>
      <c r="AO74" s="10"/>
      <c r="AP74" s="10"/>
      <c r="AQ74" s="15"/>
      <c r="AR74" s="15">
        <v>48</v>
      </c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35"/>
      <c r="BF74" s="19"/>
    </row>
    <row r="75" s="2" customFormat="1" ht="32.25" customHeight="1" spans="1:58">
      <c r="A75" s="6">
        <v>70</v>
      </c>
      <c r="B75" s="6"/>
      <c r="C75" s="10">
        <v>936701</v>
      </c>
      <c r="D75" s="15" t="s">
        <v>185</v>
      </c>
      <c r="E75" s="15" t="s">
        <v>186</v>
      </c>
      <c r="F75" s="10" t="s">
        <v>64</v>
      </c>
      <c r="G75" s="37">
        <v>42736</v>
      </c>
      <c r="H75" s="6">
        <f t="shared" si="5"/>
        <v>65</v>
      </c>
      <c r="I75" s="16">
        <v>65</v>
      </c>
      <c r="J75" s="6">
        <v>65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0"/>
      <c r="AB75" s="10"/>
      <c r="AC75" s="10"/>
      <c r="AD75" s="10"/>
      <c r="AE75" s="10"/>
      <c r="AF75" s="10"/>
      <c r="AG75" s="10"/>
      <c r="AH75" s="19"/>
      <c r="AI75" s="19"/>
      <c r="AJ75" s="10">
        <f t="shared" si="6"/>
        <v>65</v>
      </c>
      <c r="AK75" s="19"/>
      <c r="AL75" s="19"/>
      <c r="AM75" s="19"/>
      <c r="AN75" s="10"/>
      <c r="AO75" s="10"/>
      <c r="AP75" s="10"/>
      <c r="AQ75" s="15"/>
      <c r="AR75" s="15"/>
      <c r="AS75" s="10"/>
      <c r="AT75" s="10">
        <v>65</v>
      </c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35"/>
      <c r="BF75" s="19">
        <v>1</v>
      </c>
    </row>
    <row r="76" s="2" customFormat="1" ht="32.25" customHeight="1" spans="1:58">
      <c r="A76" s="6">
        <v>71</v>
      </c>
      <c r="B76" s="6"/>
      <c r="C76" s="10">
        <v>936801</v>
      </c>
      <c r="D76" s="15" t="s">
        <v>187</v>
      </c>
      <c r="E76" s="15" t="s">
        <v>188</v>
      </c>
      <c r="F76" s="10" t="s">
        <v>68</v>
      </c>
      <c r="G76" s="27">
        <v>43405</v>
      </c>
      <c r="H76" s="6">
        <f t="shared" si="5"/>
        <v>269</v>
      </c>
      <c r="I76" s="16">
        <v>533</v>
      </c>
      <c r="J76" s="6">
        <v>5</v>
      </c>
      <c r="K76" s="19">
        <v>243</v>
      </c>
      <c r="L76" s="19"/>
      <c r="M76" s="19"/>
      <c r="N76" s="19"/>
      <c r="O76" s="19">
        <v>21</v>
      </c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0"/>
      <c r="AB76" s="10"/>
      <c r="AC76" s="10"/>
      <c r="AD76" s="10"/>
      <c r="AE76" s="10">
        <v>5</v>
      </c>
      <c r="AF76" s="10"/>
      <c r="AG76" s="10"/>
      <c r="AH76" s="19"/>
      <c r="AI76" s="19"/>
      <c r="AJ76" s="10">
        <f t="shared" si="6"/>
        <v>528</v>
      </c>
      <c r="AK76" s="19"/>
      <c r="AL76" s="19"/>
      <c r="AM76" s="19"/>
      <c r="AN76" s="10"/>
      <c r="AO76" s="12"/>
      <c r="AP76" s="12"/>
      <c r="AQ76" s="12"/>
      <c r="AR76" s="12"/>
      <c r="AS76" s="12"/>
      <c r="AT76" s="12">
        <v>486</v>
      </c>
      <c r="AU76" s="12"/>
      <c r="AV76" s="12"/>
      <c r="AW76" s="12"/>
      <c r="AX76" s="12"/>
      <c r="AY76" s="12">
        <v>42</v>
      </c>
      <c r="AZ76" s="12"/>
      <c r="BA76" s="12"/>
      <c r="BB76" s="12"/>
      <c r="BC76" s="12"/>
      <c r="BD76" s="12"/>
      <c r="BE76" s="42"/>
      <c r="BF76" s="12">
        <v>2</v>
      </c>
    </row>
    <row r="77" s="2" customFormat="1" ht="32.25" customHeight="1" spans="1:58">
      <c r="A77" s="6">
        <v>72</v>
      </c>
      <c r="B77" s="6"/>
      <c r="C77" s="10">
        <v>936901</v>
      </c>
      <c r="D77" s="15" t="s">
        <v>189</v>
      </c>
      <c r="E77" s="15" t="s">
        <v>190</v>
      </c>
      <c r="F77" s="10" t="s">
        <v>68</v>
      </c>
      <c r="G77" s="27">
        <v>39600</v>
      </c>
      <c r="H77" s="6">
        <f t="shared" si="5"/>
        <v>98</v>
      </c>
      <c r="I77" s="16">
        <v>110</v>
      </c>
      <c r="J77" s="6">
        <v>86</v>
      </c>
      <c r="K77" s="19"/>
      <c r="L77" s="19"/>
      <c r="M77" s="19"/>
      <c r="N77" s="19"/>
      <c r="O77" s="19">
        <v>12</v>
      </c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0"/>
      <c r="AB77" s="10"/>
      <c r="AC77" s="10"/>
      <c r="AD77" s="10"/>
      <c r="AE77" s="10">
        <v>86</v>
      </c>
      <c r="AF77" s="10">
        <v>24</v>
      </c>
      <c r="AG77" s="10"/>
      <c r="AH77" s="19"/>
      <c r="AI77" s="19"/>
      <c r="AJ77" s="10">
        <f t="shared" si="6"/>
        <v>0</v>
      </c>
      <c r="AK77" s="19"/>
      <c r="AL77" s="19"/>
      <c r="AM77" s="19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35"/>
      <c r="BF77" s="10">
        <v>1</v>
      </c>
    </row>
    <row r="78" s="2" customFormat="1" ht="32.25" customHeight="1" spans="1:58">
      <c r="A78" s="6">
        <v>73</v>
      </c>
      <c r="B78" s="6"/>
      <c r="C78" s="10">
        <v>937001</v>
      </c>
      <c r="D78" s="15" t="s">
        <v>191</v>
      </c>
      <c r="E78" s="15" t="s">
        <v>192</v>
      </c>
      <c r="F78" s="10" t="s">
        <v>64</v>
      </c>
      <c r="G78" s="27">
        <v>43405</v>
      </c>
      <c r="H78" s="6">
        <f t="shared" si="5"/>
        <v>81</v>
      </c>
      <c r="I78" s="16">
        <v>83</v>
      </c>
      <c r="J78" s="6">
        <v>79</v>
      </c>
      <c r="K78" s="19"/>
      <c r="L78" s="19"/>
      <c r="M78" s="19"/>
      <c r="N78" s="19"/>
      <c r="O78" s="19">
        <v>2</v>
      </c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0"/>
      <c r="AB78" s="10"/>
      <c r="AC78" s="10"/>
      <c r="AD78" s="10"/>
      <c r="AE78" s="10">
        <v>4</v>
      </c>
      <c r="AF78" s="10"/>
      <c r="AG78" s="10"/>
      <c r="AH78" s="19"/>
      <c r="AI78" s="19"/>
      <c r="AJ78" s="10">
        <f t="shared" si="6"/>
        <v>79</v>
      </c>
      <c r="AK78" s="19"/>
      <c r="AL78" s="19"/>
      <c r="AM78" s="19"/>
      <c r="AN78" s="12"/>
      <c r="AO78" s="12"/>
      <c r="AP78" s="12">
        <v>79</v>
      </c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35"/>
      <c r="BF78" s="19">
        <v>1</v>
      </c>
    </row>
    <row r="79" s="2" customFormat="1" ht="32.25" customHeight="1" spans="1:58">
      <c r="A79" s="6">
        <v>74</v>
      </c>
      <c r="B79" s="6"/>
      <c r="C79" s="10">
        <v>937101</v>
      </c>
      <c r="D79" s="15" t="s">
        <v>193</v>
      </c>
      <c r="E79" s="15" t="s">
        <v>194</v>
      </c>
      <c r="F79" s="10" t="s">
        <v>82</v>
      </c>
      <c r="G79" s="27">
        <v>43709</v>
      </c>
      <c r="H79" s="6">
        <f t="shared" si="5"/>
        <v>108</v>
      </c>
      <c r="I79" s="16">
        <v>211</v>
      </c>
      <c r="J79" s="6">
        <v>5</v>
      </c>
      <c r="K79" s="19">
        <v>96</v>
      </c>
      <c r="L79" s="19"/>
      <c r="M79" s="19"/>
      <c r="N79" s="19"/>
      <c r="O79" s="19">
        <v>7</v>
      </c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0"/>
      <c r="AB79" s="10"/>
      <c r="AC79" s="10"/>
      <c r="AD79" s="10"/>
      <c r="AE79" s="10"/>
      <c r="AF79" s="10">
        <v>14</v>
      </c>
      <c r="AG79" s="10"/>
      <c r="AH79" s="19"/>
      <c r="AI79" s="19"/>
      <c r="AJ79" s="10">
        <f t="shared" si="6"/>
        <v>197</v>
      </c>
      <c r="AK79" s="19"/>
      <c r="AL79" s="19"/>
      <c r="AM79" s="19"/>
      <c r="AN79" s="12">
        <v>96</v>
      </c>
      <c r="AO79" s="12"/>
      <c r="AP79" s="12"/>
      <c r="AQ79" s="12"/>
      <c r="AR79" s="12">
        <v>101</v>
      </c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35"/>
      <c r="BF79" s="19"/>
    </row>
    <row r="80" s="2" customFormat="1" ht="32.25" customHeight="1" spans="1:58">
      <c r="A80" s="6">
        <v>75</v>
      </c>
      <c r="B80" s="6"/>
      <c r="C80" s="10"/>
      <c r="D80" s="15" t="s">
        <v>195</v>
      </c>
      <c r="E80" s="15" t="s">
        <v>196</v>
      </c>
      <c r="F80" s="10" t="s">
        <v>64</v>
      </c>
      <c r="G80" s="27">
        <v>42887</v>
      </c>
      <c r="H80" s="6">
        <f t="shared" si="5"/>
        <v>13</v>
      </c>
      <c r="I80" s="16">
        <v>13</v>
      </c>
      <c r="J80" s="6">
        <v>13</v>
      </c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0"/>
      <c r="AB80" s="10"/>
      <c r="AC80" s="10"/>
      <c r="AD80" s="10"/>
      <c r="AE80" s="10"/>
      <c r="AF80" s="10"/>
      <c r="AG80" s="10"/>
      <c r="AH80" s="19"/>
      <c r="AI80" s="19"/>
      <c r="AJ80" s="10">
        <f t="shared" si="6"/>
        <v>13</v>
      </c>
      <c r="AK80" s="19"/>
      <c r="AL80" s="19"/>
      <c r="AM80" s="19"/>
      <c r="AN80" s="12"/>
      <c r="AO80" s="12"/>
      <c r="AP80" s="12">
        <v>13</v>
      </c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35"/>
      <c r="BF80" s="19"/>
    </row>
    <row r="81" s="2" customFormat="1" ht="32.25" customHeight="1" spans="1:58">
      <c r="A81" s="6">
        <v>76</v>
      </c>
      <c r="B81" s="6"/>
      <c r="C81" s="10"/>
      <c r="D81" s="15" t="s">
        <v>197</v>
      </c>
      <c r="E81" s="15" t="s">
        <v>196</v>
      </c>
      <c r="F81" s="10" t="s">
        <v>64</v>
      </c>
      <c r="G81" s="27">
        <v>42887</v>
      </c>
      <c r="H81" s="6">
        <f t="shared" si="5"/>
        <v>11</v>
      </c>
      <c r="I81" s="16">
        <v>11</v>
      </c>
      <c r="J81" s="6">
        <v>11</v>
      </c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0"/>
      <c r="AB81" s="10"/>
      <c r="AC81" s="10"/>
      <c r="AD81" s="10"/>
      <c r="AE81" s="10"/>
      <c r="AF81" s="10"/>
      <c r="AG81" s="10"/>
      <c r="AH81" s="19"/>
      <c r="AI81" s="19"/>
      <c r="AJ81" s="10">
        <f t="shared" si="6"/>
        <v>11</v>
      </c>
      <c r="AK81" s="19"/>
      <c r="AL81" s="19"/>
      <c r="AM81" s="19"/>
      <c r="AN81" s="12"/>
      <c r="AO81" s="12"/>
      <c r="AP81" s="12">
        <v>11</v>
      </c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35"/>
      <c r="BF81" s="19"/>
    </row>
    <row r="82" s="2" customFormat="1" ht="32.25" customHeight="1" spans="1:58">
      <c r="A82" s="6">
        <v>77</v>
      </c>
      <c r="B82" s="6"/>
      <c r="C82" s="10"/>
      <c r="D82" s="15" t="s">
        <v>198</v>
      </c>
      <c r="E82" s="15" t="s">
        <v>199</v>
      </c>
      <c r="F82" s="10" t="s">
        <v>64</v>
      </c>
      <c r="G82" s="27">
        <v>42887</v>
      </c>
      <c r="H82" s="6">
        <f t="shared" si="5"/>
        <v>15</v>
      </c>
      <c r="I82" s="16">
        <v>15</v>
      </c>
      <c r="J82" s="6">
        <v>15</v>
      </c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0"/>
      <c r="AB82" s="10"/>
      <c r="AC82" s="10"/>
      <c r="AD82" s="10"/>
      <c r="AE82" s="10"/>
      <c r="AF82" s="10"/>
      <c r="AG82" s="10"/>
      <c r="AH82" s="19"/>
      <c r="AI82" s="19"/>
      <c r="AJ82" s="10">
        <f t="shared" si="6"/>
        <v>15</v>
      </c>
      <c r="AK82" s="19"/>
      <c r="AL82" s="19"/>
      <c r="AM82" s="19"/>
      <c r="AN82" s="12"/>
      <c r="AO82" s="12"/>
      <c r="AP82" s="12">
        <v>15</v>
      </c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35"/>
      <c r="BF82" s="19"/>
    </row>
    <row r="83" s="2" customFormat="1" ht="32.25" customHeight="1" spans="1:58">
      <c r="A83" s="6">
        <v>78</v>
      </c>
      <c r="B83" s="6"/>
      <c r="C83" s="10">
        <v>937701</v>
      </c>
      <c r="D83" s="15" t="s">
        <v>200</v>
      </c>
      <c r="E83" s="15" t="s">
        <v>201</v>
      </c>
      <c r="F83" s="10" t="s">
        <v>64</v>
      </c>
      <c r="G83" s="27">
        <v>43344</v>
      </c>
      <c r="H83" s="6">
        <f t="shared" si="5"/>
        <v>14</v>
      </c>
      <c r="I83" s="16">
        <v>16</v>
      </c>
      <c r="J83" s="6">
        <v>12</v>
      </c>
      <c r="K83" s="19"/>
      <c r="L83" s="19"/>
      <c r="M83" s="19"/>
      <c r="N83" s="19"/>
      <c r="O83" s="19">
        <v>2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0"/>
      <c r="AB83" s="10"/>
      <c r="AC83" s="10"/>
      <c r="AD83" s="10"/>
      <c r="AE83" s="10">
        <v>4</v>
      </c>
      <c r="AF83" s="10"/>
      <c r="AG83" s="10"/>
      <c r="AH83" s="19"/>
      <c r="AI83" s="19"/>
      <c r="AJ83" s="10">
        <f t="shared" si="6"/>
        <v>12</v>
      </c>
      <c r="AK83" s="19"/>
      <c r="AL83" s="19"/>
      <c r="AM83" s="19"/>
      <c r="AN83" s="12"/>
      <c r="AO83" s="12"/>
      <c r="AP83" s="12">
        <v>12</v>
      </c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35"/>
      <c r="BF83" s="19"/>
    </row>
    <row r="84" s="2" customFormat="1" ht="32.25" customHeight="1" spans="1:58">
      <c r="A84" s="6">
        <v>79</v>
      </c>
      <c r="B84" s="6"/>
      <c r="C84" s="10">
        <v>937701</v>
      </c>
      <c r="D84" s="15" t="s">
        <v>200</v>
      </c>
      <c r="E84" s="15" t="s">
        <v>202</v>
      </c>
      <c r="F84" s="10" t="s">
        <v>64</v>
      </c>
      <c r="G84" s="27">
        <v>43983</v>
      </c>
      <c r="H84" s="6">
        <f t="shared" si="5"/>
        <v>17</v>
      </c>
      <c r="I84" s="16">
        <v>17</v>
      </c>
      <c r="J84" s="6">
        <v>17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0"/>
      <c r="AB84" s="10"/>
      <c r="AC84" s="10"/>
      <c r="AD84" s="10"/>
      <c r="AE84" s="10"/>
      <c r="AF84" s="10"/>
      <c r="AG84" s="10"/>
      <c r="AH84" s="19"/>
      <c r="AI84" s="19"/>
      <c r="AJ84" s="10">
        <f t="shared" si="6"/>
        <v>17</v>
      </c>
      <c r="AK84" s="19"/>
      <c r="AL84" s="19"/>
      <c r="AM84" s="19"/>
      <c r="AN84" s="12"/>
      <c r="AO84" s="12"/>
      <c r="AP84" s="12"/>
      <c r="AQ84" s="12"/>
      <c r="AR84" s="12">
        <v>17</v>
      </c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35"/>
      <c r="BF84" s="19"/>
    </row>
    <row r="85" s="2" customFormat="1" ht="32.25" customHeight="1" spans="1:58">
      <c r="A85" s="6">
        <v>80</v>
      </c>
      <c r="B85" s="6"/>
      <c r="C85" s="10">
        <v>937801</v>
      </c>
      <c r="D85" s="15" t="s">
        <v>203</v>
      </c>
      <c r="E85" s="15" t="s">
        <v>204</v>
      </c>
      <c r="F85" s="10" t="s">
        <v>64</v>
      </c>
      <c r="G85" s="27">
        <v>43344</v>
      </c>
      <c r="H85" s="6">
        <f t="shared" si="5"/>
        <v>19</v>
      </c>
      <c r="I85" s="16">
        <v>20</v>
      </c>
      <c r="J85" s="6">
        <v>18</v>
      </c>
      <c r="K85" s="19"/>
      <c r="L85" s="19"/>
      <c r="M85" s="19"/>
      <c r="N85" s="19"/>
      <c r="O85" s="19">
        <v>1</v>
      </c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0"/>
      <c r="AB85" s="10"/>
      <c r="AC85" s="10"/>
      <c r="AD85" s="10"/>
      <c r="AE85" s="10">
        <v>2</v>
      </c>
      <c r="AF85" s="10"/>
      <c r="AG85" s="10"/>
      <c r="AH85" s="19"/>
      <c r="AI85" s="19"/>
      <c r="AJ85" s="10">
        <f t="shared" si="6"/>
        <v>18</v>
      </c>
      <c r="AK85" s="19"/>
      <c r="AL85" s="19"/>
      <c r="AM85" s="19"/>
      <c r="AN85" s="12"/>
      <c r="AO85" s="12"/>
      <c r="AP85" s="12">
        <v>18</v>
      </c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35"/>
      <c r="BF85" s="19"/>
    </row>
    <row r="86" s="2" customFormat="1" ht="32.25" customHeight="1" spans="1:58">
      <c r="A86" s="6">
        <v>81</v>
      </c>
      <c r="B86" s="6"/>
      <c r="C86" s="10">
        <v>937801</v>
      </c>
      <c r="D86" s="15" t="s">
        <v>203</v>
      </c>
      <c r="E86" s="15" t="s">
        <v>205</v>
      </c>
      <c r="F86" s="10" t="s">
        <v>64</v>
      </c>
      <c r="G86" s="27">
        <v>44044</v>
      </c>
      <c r="H86" s="6">
        <f t="shared" si="5"/>
        <v>43</v>
      </c>
      <c r="I86" s="16">
        <v>43</v>
      </c>
      <c r="J86" s="6">
        <v>43</v>
      </c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0"/>
      <c r="AB86" s="10"/>
      <c r="AC86" s="10"/>
      <c r="AD86" s="10"/>
      <c r="AE86" s="10"/>
      <c r="AF86" s="10"/>
      <c r="AG86" s="10"/>
      <c r="AH86" s="19"/>
      <c r="AI86" s="19"/>
      <c r="AJ86" s="10">
        <f t="shared" si="6"/>
        <v>43</v>
      </c>
      <c r="AK86" s="19"/>
      <c r="AL86" s="19"/>
      <c r="AM86" s="19"/>
      <c r="AN86" s="12"/>
      <c r="AO86" s="19"/>
      <c r="AP86" s="19">
        <v>43</v>
      </c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35"/>
      <c r="BF86" s="19"/>
    </row>
    <row r="87" s="2" customFormat="1" ht="32.25" customHeight="1" spans="1:58">
      <c r="A87" s="6">
        <v>82</v>
      </c>
      <c r="B87" s="6"/>
      <c r="C87" s="10">
        <v>937801</v>
      </c>
      <c r="D87" s="15" t="s">
        <v>203</v>
      </c>
      <c r="E87" s="15" t="s">
        <v>206</v>
      </c>
      <c r="F87" s="10" t="s">
        <v>64</v>
      </c>
      <c r="G87" s="27">
        <v>43952</v>
      </c>
      <c r="H87" s="6">
        <f t="shared" si="5"/>
        <v>46</v>
      </c>
      <c r="I87" s="16">
        <v>50</v>
      </c>
      <c r="J87" s="6">
        <v>42</v>
      </c>
      <c r="K87" s="19"/>
      <c r="L87" s="19"/>
      <c r="M87" s="19"/>
      <c r="N87" s="19"/>
      <c r="O87" s="19">
        <v>4</v>
      </c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0"/>
      <c r="AB87" s="10"/>
      <c r="AC87" s="10"/>
      <c r="AD87" s="10"/>
      <c r="AE87" s="10"/>
      <c r="AF87" s="10">
        <v>8</v>
      </c>
      <c r="AG87" s="10"/>
      <c r="AH87" s="19"/>
      <c r="AI87" s="19"/>
      <c r="AJ87" s="10">
        <f t="shared" si="6"/>
        <v>42</v>
      </c>
      <c r="AK87" s="19"/>
      <c r="AL87" s="19"/>
      <c r="AM87" s="19"/>
      <c r="AN87" s="12"/>
      <c r="AO87" s="19"/>
      <c r="AP87" s="19">
        <v>42</v>
      </c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35"/>
      <c r="BF87" s="19"/>
    </row>
    <row r="88" s="2" customFormat="1" ht="32.25" customHeight="1" spans="1:58">
      <c r="A88" s="6">
        <v>83</v>
      </c>
      <c r="B88" s="6"/>
      <c r="C88" s="10">
        <v>937901</v>
      </c>
      <c r="D88" s="15" t="s">
        <v>207</v>
      </c>
      <c r="E88" s="15" t="s">
        <v>208</v>
      </c>
      <c r="F88" s="10" t="s">
        <v>82</v>
      </c>
      <c r="G88" s="27">
        <v>43709</v>
      </c>
      <c r="H88" s="6">
        <f t="shared" si="5"/>
        <v>103</v>
      </c>
      <c r="I88" s="16">
        <v>103</v>
      </c>
      <c r="J88" s="6">
        <v>103</v>
      </c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0"/>
      <c r="AB88" s="10"/>
      <c r="AC88" s="10"/>
      <c r="AD88" s="10"/>
      <c r="AE88" s="10"/>
      <c r="AF88" s="10">
        <v>4</v>
      </c>
      <c r="AG88" s="10"/>
      <c r="AH88" s="19"/>
      <c r="AI88" s="19"/>
      <c r="AJ88" s="10">
        <f t="shared" si="6"/>
        <v>99</v>
      </c>
      <c r="AK88" s="19"/>
      <c r="AL88" s="19"/>
      <c r="AM88" s="19"/>
      <c r="AN88" s="12"/>
      <c r="AO88" s="19"/>
      <c r="AP88" s="19">
        <v>99</v>
      </c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35"/>
      <c r="BF88" s="34">
        <v>1</v>
      </c>
    </row>
    <row r="89" s="2" customFormat="1" ht="32.25" customHeight="1" spans="1:58">
      <c r="A89" s="6">
        <v>84</v>
      </c>
      <c r="B89" s="6"/>
      <c r="C89" s="10">
        <v>938001</v>
      </c>
      <c r="D89" s="15" t="s">
        <v>209</v>
      </c>
      <c r="E89" s="15" t="s">
        <v>208</v>
      </c>
      <c r="F89" s="10" t="s">
        <v>82</v>
      </c>
      <c r="G89" s="27">
        <v>44228</v>
      </c>
      <c r="H89" s="6">
        <f t="shared" si="5"/>
        <v>134</v>
      </c>
      <c r="I89" s="16">
        <v>239</v>
      </c>
      <c r="J89" s="6">
        <v>37</v>
      </c>
      <c r="K89" s="19">
        <v>91</v>
      </c>
      <c r="L89" s="19"/>
      <c r="M89" s="19"/>
      <c r="N89" s="19"/>
      <c r="O89" s="19">
        <v>2</v>
      </c>
      <c r="P89" s="19"/>
      <c r="Q89" s="19">
        <v>4</v>
      </c>
      <c r="R89" s="19"/>
      <c r="S89" s="19"/>
      <c r="T89" s="19"/>
      <c r="U89" s="19"/>
      <c r="V89" s="19"/>
      <c r="W89" s="19"/>
      <c r="X89" s="19"/>
      <c r="Y89" s="19"/>
      <c r="Z89" s="19"/>
      <c r="AA89" s="10"/>
      <c r="AB89" s="10"/>
      <c r="AC89" s="10"/>
      <c r="AD89" s="10"/>
      <c r="AE89" s="10">
        <v>16</v>
      </c>
      <c r="AF89" s="10"/>
      <c r="AG89" s="10"/>
      <c r="AH89" s="19"/>
      <c r="AI89" s="19"/>
      <c r="AJ89" s="10">
        <f t="shared" si="6"/>
        <v>223</v>
      </c>
      <c r="AK89" s="19"/>
      <c r="AL89" s="19"/>
      <c r="AM89" s="19"/>
      <c r="AN89" s="12">
        <v>91</v>
      </c>
      <c r="AO89" s="12"/>
      <c r="AP89" s="12"/>
      <c r="AQ89" s="12"/>
      <c r="AR89" s="12">
        <v>128</v>
      </c>
      <c r="AS89" s="12"/>
      <c r="AT89" s="12"/>
      <c r="AU89" s="12"/>
      <c r="AV89" s="12"/>
      <c r="AW89" s="12"/>
      <c r="AX89" s="12"/>
      <c r="AY89" s="12">
        <v>4</v>
      </c>
      <c r="AZ89" s="12"/>
      <c r="BA89" s="12"/>
      <c r="BB89" s="12"/>
      <c r="BC89" s="12"/>
      <c r="BD89" s="12"/>
      <c r="BE89" s="35"/>
      <c r="BF89" s="34">
        <v>1</v>
      </c>
    </row>
    <row r="90" s="2" customFormat="1" ht="32.25" customHeight="1" spans="1:58">
      <c r="A90" s="6">
        <v>85</v>
      </c>
      <c r="B90" s="6"/>
      <c r="C90" s="10">
        <v>938201</v>
      </c>
      <c r="D90" s="15" t="s">
        <v>210</v>
      </c>
      <c r="E90" s="15" t="s">
        <v>211</v>
      </c>
      <c r="F90" s="10" t="s">
        <v>64</v>
      </c>
      <c r="G90" s="27">
        <v>43739</v>
      </c>
      <c r="H90" s="6">
        <f t="shared" si="5"/>
        <v>4</v>
      </c>
      <c r="I90" s="16">
        <v>4</v>
      </c>
      <c r="J90" s="6">
        <v>4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0"/>
      <c r="AB90" s="10"/>
      <c r="AC90" s="10"/>
      <c r="AD90" s="10"/>
      <c r="AE90" s="10"/>
      <c r="AF90" s="10"/>
      <c r="AG90" s="10"/>
      <c r="AH90" s="19"/>
      <c r="AI90" s="19"/>
      <c r="AJ90" s="10">
        <f t="shared" si="6"/>
        <v>4</v>
      </c>
      <c r="AK90" s="19"/>
      <c r="AL90" s="19"/>
      <c r="AM90" s="19"/>
      <c r="AN90" s="12"/>
      <c r="AO90" s="12"/>
      <c r="AP90" s="12"/>
      <c r="AQ90" s="12"/>
      <c r="AR90" s="12">
        <v>4</v>
      </c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35"/>
      <c r="BF90" s="19"/>
    </row>
    <row r="91" s="2" customFormat="1" ht="32.25" customHeight="1" spans="1:58">
      <c r="A91" s="6">
        <v>86</v>
      </c>
      <c r="B91" s="6"/>
      <c r="C91" s="10">
        <v>938201</v>
      </c>
      <c r="D91" s="15" t="s">
        <v>210</v>
      </c>
      <c r="E91" s="15" t="s">
        <v>212</v>
      </c>
      <c r="F91" s="10" t="s">
        <v>64</v>
      </c>
      <c r="G91" s="27">
        <v>44197</v>
      </c>
      <c r="H91" s="6">
        <f t="shared" si="5"/>
        <v>15</v>
      </c>
      <c r="I91" s="16">
        <v>15</v>
      </c>
      <c r="J91" s="6">
        <v>15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0"/>
      <c r="AB91" s="10"/>
      <c r="AC91" s="10"/>
      <c r="AD91" s="10"/>
      <c r="AE91" s="10"/>
      <c r="AF91" s="10"/>
      <c r="AG91" s="10"/>
      <c r="AH91" s="19"/>
      <c r="AI91" s="19"/>
      <c r="AJ91" s="10">
        <f t="shared" si="6"/>
        <v>15</v>
      </c>
      <c r="AK91" s="19"/>
      <c r="AL91" s="19"/>
      <c r="AM91" s="19"/>
      <c r="AN91" s="12"/>
      <c r="AO91" s="12"/>
      <c r="AP91" s="12"/>
      <c r="AQ91" s="12"/>
      <c r="AR91" s="12">
        <v>15</v>
      </c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35"/>
      <c r="BF91" s="19"/>
    </row>
    <row r="92" s="2" customFormat="1" ht="32.25" customHeight="1" spans="1:58">
      <c r="A92" s="6">
        <v>87</v>
      </c>
      <c r="B92" s="6"/>
      <c r="C92" s="10">
        <v>938301</v>
      </c>
      <c r="D92" s="15" t="s">
        <v>213</v>
      </c>
      <c r="E92" s="15" t="s">
        <v>214</v>
      </c>
      <c r="F92" s="10" t="s">
        <v>64</v>
      </c>
      <c r="G92" s="27">
        <v>43922</v>
      </c>
      <c r="H92" s="6">
        <f t="shared" si="5"/>
        <v>22</v>
      </c>
      <c r="I92" s="16">
        <v>24</v>
      </c>
      <c r="J92" s="6">
        <v>20</v>
      </c>
      <c r="K92" s="19"/>
      <c r="L92" s="19"/>
      <c r="M92" s="19"/>
      <c r="N92" s="19"/>
      <c r="O92" s="19">
        <v>2</v>
      </c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0"/>
      <c r="AB92" s="10"/>
      <c r="AC92" s="10"/>
      <c r="AD92" s="10"/>
      <c r="AE92" s="10"/>
      <c r="AF92" s="10">
        <v>4</v>
      </c>
      <c r="AG92" s="10"/>
      <c r="AH92" s="19"/>
      <c r="AI92" s="19"/>
      <c r="AJ92" s="10">
        <f t="shared" si="6"/>
        <v>20</v>
      </c>
      <c r="AK92" s="19"/>
      <c r="AL92" s="19"/>
      <c r="AM92" s="19"/>
      <c r="AN92" s="12"/>
      <c r="AO92" s="12"/>
      <c r="AP92" s="12"/>
      <c r="AQ92" s="12"/>
      <c r="AR92" s="12"/>
      <c r="AS92" s="12"/>
      <c r="AT92" s="12">
        <v>20</v>
      </c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35"/>
      <c r="BF92" s="19"/>
    </row>
    <row r="93" s="2" customFormat="1" ht="32.25" customHeight="1" spans="1:58">
      <c r="A93" s="6">
        <v>88</v>
      </c>
      <c r="B93" s="6"/>
      <c r="C93" s="10">
        <v>938401</v>
      </c>
      <c r="D93" s="15" t="s">
        <v>215</v>
      </c>
      <c r="E93" s="15" t="s">
        <v>214</v>
      </c>
      <c r="F93" s="10" t="s">
        <v>64</v>
      </c>
      <c r="G93" s="27">
        <v>43922</v>
      </c>
      <c r="H93" s="6">
        <f t="shared" si="5"/>
        <v>21</v>
      </c>
      <c r="I93" s="16">
        <v>23</v>
      </c>
      <c r="J93" s="6">
        <v>19</v>
      </c>
      <c r="K93" s="19"/>
      <c r="L93" s="19"/>
      <c r="M93" s="19"/>
      <c r="N93" s="19"/>
      <c r="O93" s="19">
        <v>2</v>
      </c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0"/>
      <c r="AB93" s="10"/>
      <c r="AC93" s="10"/>
      <c r="AD93" s="10"/>
      <c r="AE93" s="10"/>
      <c r="AF93" s="10">
        <v>4</v>
      </c>
      <c r="AG93" s="10"/>
      <c r="AH93" s="19"/>
      <c r="AI93" s="19"/>
      <c r="AJ93" s="10">
        <f t="shared" si="6"/>
        <v>19</v>
      </c>
      <c r="AK93" s="19"/>
      <c r="AL93" s="19"/>
      <c r="AM93" s="19"/>
      <c r="AN93" s="12"/>
      <c r="AO93" s="12"/>
      <c r="AP93" s="12"/>
      <c r="AQ93" s="12"/>
      <c r="AR93" s="12"/>
      <c r="AS93" s="12"/>
      <c r="AT93" s="12">
        <v>19</v>
      </c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35"/>
      <c r="BF93" s="19"/>
    </row>
    <row r="94" s="2" customFormat="1" ht="32.25" customHeight="1" spans="1:58">
      <c r="A94" s="6">
        <v>89</v>
      </c>
      <c r="B94" s="6"/>
      <c r="C94" s="10">
        <v>938501</v>
      </c>
      <c r="D94" s="15" t="s">
        <v>90</v>
      </c>
      <c r="E94" s="15" t="s">
        <v>216</v>
      </c>
      <c r="F94" s="10" t="s">
        <v>64</v>
      </c>
      <c r="G94" s="27">
        <v>43922</v>
      </c>
      <c r="H94" s="6">
        <f t="shared" si="5"/>
        <v>106</v>
      </c>
      <c r="I94" s="16">
        <v>114</v>
      </c>
      <c r="J94" s="6">
        <v>98</v>
      </c>
      <c r="K94" s="19"/>
      <c r="L94" s="19"/>
      <c r="M94" s="19"/>
      <c r="N94" s="19"/>
      <c r="O94" s="19">
        <v>8</v>
      </c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0"/>
      <c r="AB94" s="10"/>
      <c r="AC94" s="10"/>
      <c r="AD94" s="10"/>
      <c r="AE94" s="10"/>
      <c r="AF94" s="10">
        <v>8</v>
      </c>
      <c r="AG94" s="10"/>
      <c r="AH94" s="19"/>
      <c r="AI94" s="19"/>
      <c r="AJ94" s="10">
        <f t="shared" si="6"/>
        <v>106</v>
      </c>
      <c r="AK94" s="19"/>
      <c r="AL94" s="19"/>
      <c r="AM94" s="19"/>
      <c r="AN94" s="12"/>
      <c r="AO94" s="12"/>
      <c r="AP94" s="12"/>
      <c r="AQ94" s="12"/>
      <c r="AR94" s="12"/>
      <c r="AS94" s="12"/>
      <c r="AT94" s="12">
        <v>98</v>
      </c>
      <c r="AU94" s="12"/>
      <c r="AV94" s="12"/>
      <c r="AW94" s="12"/>
      <c r="AX94" s="12"/>
      <c r="AY94" s="12"/>
      <c r="AZ94" s="12"/>
      <c r="BA94" s="12">
        <v>8</v>
      </c>
      <c r="BB94" s="12"/>
      <c r="BC94" s="12"/>
      <c r="BD94" s="12"/>
      <c r="BE94" s="35"/>
      <c r="BF94" s="19"/>
    </row>
    <row r="95" s="2" customFormat="1" ht="32.25" customHeight="1" spans="1:58">
      <c r="A95" s="6">
        <v>90</v>
      </c>
      <c r="B95" s="6"/>
      <c r="C95" s="10">
        <v>938601</v>
      </c>
      <c r="D95" s="15" t="s">
        <v>217</v>
      </c>
      <c r="E95" s="15" t="s">
        <v>218</v>
      </c>
      <c r="F95" s="10" t="s">
        <v>64</v>
      </c>
      <c r="G95" s="27">
        <v>43647</v>
      </c>
      <c r="H95" s="6">
        <f t="shared" si="5"/>
        <v>29</v>
      </c>
      <c r="I95" s="16">
        <v>29</v>
      </c>
      <c r="J95" s="6">
        <v>29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0"/>
      <c r="AB95" s="10"/>
      <c r="AC95" s="10"/>
      <c r="AD95" s="10"/>
      <c r="AE95" s="10"/>
      <c r="AF95" s="10"/>
      <c r="AG95" s="10"/>
      <c r="AH95" s="19"/>
      <c r="AI95" s="19"/>
      <c r="AJ95" s="10">
        <f t="shared" si="6"/>
        <v>29</v>
      </c>
      <c r="AK95" s="19"/>
      <c r="AL95" s="19"/>
      <c r="AM95" s="19"/>
      <c r="AN95" s="12"/>
      <c r="AO95" s="12"/>
      <c r="AP95" s="12">
        <v>29</v>
      </c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35"/>
      <c r="BF95" s="19"/>
    </row>
    <row r="96" s="2" customFormat="1" ht="32.25" customHeight="1" spans="1:58">
      <c r="A96" s="6">
        <v>91</v>
      </c>
      <c r="B96" s="6"/>
      <c r="C96" s="10">
        <v>938601</v>
      </c>
      <c r="D96" s="15" t="s">
        <v>217</v>
      </c>
      <c r="E96" s="15" t="s">
        <v>219</v>
      </c>
      <c r="F96" s="10" t="s">
        <v>64</v>
      </c>
      <c r="G96" s="27">
        <v>43466</v>
      </c>
      <c r="H96" s="6">
        <f t="shared" si="5"/>
        <v>30</v>
      </c>
      <c r="I96" s="16">
        <v>30</v>
      </c>
      <c r="J96" s="6">
        <v>30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0"/>
      <c r="AB96" s="10"/>
      <c r="AC96" s="10"/>
      <c r="AD96" s="10"/>
      <c r="AE96" s="10"/>
      <c r="AF96" s="10"/>
      <c r="AG96" s="10"/>
      <c r="AH96" s="19"/>
      <c r="AI96" s="19"/>
      <c r="AJ96" s="10">
        <f t="shared" si="6"/>
        <v>30</v>
      </c>
      <c r="AK96" s="19"/>
      <c r="AL96" s="19"/>
      <c r="AM96" s="19"/>
      <c r="AN96" s="12"/>
      <c r="AO96" s="12"/>
      <c r="AP96" s="12">
        <v>30</v>
      </c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35"/>
      <c r="BF96" s="19"/>
    </row>
    <row r="97" s="2" customFormat="1" ht="32.25" customHeight="1" spans="1:58">
      <c r="A97" s="6">
        <v>92</v>
      </c>
      <c r="B97" s="6"/>
      <c r="C97" s="10">
        <v>938701</v>
      </c>
      <c r="D97" s="15" t="s">
        <v>220</v>
      </c>
      <c r="E97" s="15" t="s">
        <v>221</v>
      </c>
      <c r="F97" s="10" t="s">
        <v>64</v>
      </c>
      <c r="G97" s="27">
        <v>43922</v>
      </c>
      <c r="H97" s="6">
        <f t="shared" si="5"/>
        <v>80</v>
      </c>
      <c r="I97" s="16">
        <v>80</v>
      </c>
      <c r="J97" s="6">
        <v>80</v>
      </c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0"/>
      <c r="AB97" s="10"/>
      <c r="AC97" s="10"/>
      <c r="AD97" s="10"/>
      <c r="AE97" s="10"/>
      <c r="AF97" s="10"/>
      <c r="AG97" s="10"/>
      <c r="AH97" s="19"/>
      <c r="AI97" s="19"/>
      <c r="AJ97" s="10">
        <f t="shared" si="6"/>
        <v>80</v>
      </c>
      <c r="AK97" s="19"/>
      <c r="AL97" s="19"/>
      <c r="AM97" s="19"/>
      <c r="AN97" s="12"/>
      <c r="AO97" s="12"/>
      <c r="AP97" s="12"/>
      <c r="AQ97" s="12"/>
      <c r="AR97" s="12"/>
      <c r="AS97" s="12"/>
      <c r="AT97" s="12">
        <v>80</v>
      </c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35"/>
      <c r="BF97" s="19"/>
    </row>
    <row r="98" s="2" customFormat="1" ht="32.25" customHeight="1" spans="1:58">
      <c r="A98" s="6">
        <v>93</v>
      </c>
      <c r="B98" s="6"/>
      <c r="C98" s="10">
        <v>938801</v>
      </c>
      <c r="D98" s="15" t="s">
        <v>222</v>
      </c>
      <c r="E98" s="15" t="s">
        <v>223</v>
      </c>
      <c r="F98" s="10" t="s">
        <v>68</v>
      </c>
      <c r="G98" s="27">
        <v>44440</v>
      </c>
      <c r="H98" s="6">
        <f t="shared" si="5"/>
        <v>133</v>
      </c>
      <c r="I98" s="16">
        <v>248</v>
      </c>
      <c r="J98" s="6">
        <v>12</v>
      </c>
      <c r="K98" s="19">
        <v>115</v>
      </c>
      <c r="L98" s="19"/>
      <c r="M98" s="19"/>
      <c r="N98" s="19"/>
      <c r="O98" s="19"/>
      <c r="P98" s="19"/>
      <c r="Q98" s="19"/>
      <c r="R98" s="19"/>
      <c r="S98" s="19"/>
      <c r="T98" s="19">
        <v>6</v>
      </c>
      <c r="U98" s="19"/>
      <c r="V98" s="19"/>
      <c r="W98" s="19"/>
      <c r="X98" s="19"/>
      <c r="Y98" s="19"/>
      <c r="Z98" s="19"/>
      <c r="AA98" s="10"/>
      <c r="AB98" s="10"/>
      <c r="AC98" s="10"/>
      <c r="AD98" s="10"/>
      <c r="AE98" s="10"/>
      <c r="AF98" s="10"/>
      <c r="AG98" s="10"/>
      <c r="AH98" s="19"/>
      <c r="AI98" s="19"/>
      <c r="AJ98" s="10">
        <f t="shared" si="6"/>
        <v>248</v>
      </c>
      <c r="AK98" s="19"/>
      <c r="AL98" s="19"/>
      <c r="AM98" s="19"/>
      <c r="AN98" s="12"/>
      <c r="AO98" s="12"/>
      <c r="AP98" s="12">
        <v>115</v>
      </c>
      <c r="AQ98" s="12"/>
      <c r="AR98" s="12">
        <v>6</v>
      </c>
      <c r="AS98" s="12"/>
      <c r="AT98" s="12">
        <v>127</v>
      </c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35"/>
      <c r="BF98" s="19"/>
    </row>
    <row r="99" s="2" customFormat="1" ht="32.25" customHeight="1" spans="1:58">
      <c r="A99" s="6">
        <v>94</v>
      </c>
      <c r="B99" s="6"/>
      <c r="C99" s="10">
        <v>938901</v>
      </c>
      <c r="D99" s="15" t="s">
        <v>224</v>
      </c>
      <c r="E99" s="15" t="s">
        <v>225</v>
      </c>
      <c r="F99" s="10" t="s">
        <v>64</v>
      </c>
      <c r="G99" s="36">
        <v>43466</v>
      </c>
      <c r="H99" s="6">
        <f t="shared" si="5"/>
        <v>94</v>
      </c>
      <c r="I99" s="16">
        <v>95</v>
      </c>
      <c r="J99" s="6">
        <v>93</v>
      </c>
      <c r="K99" s="19"/>
      <c r="L99" s="19"/>
      <c r="M99" s="19"/>
      <c r="N99" s="19"/>
      <c r="O99" s="19">
        <v>1</v>
      </c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0"/>
      <c r="AB99" s="10"/>
      <c r="AC99" s="10"/>
      <c r="AD99" s="10"/>
      <c r="AE99" s="10"/>
      <c r="AF99" s="10">
        <v>2</v>
      </c>
      <c r="AG99" s="10"/>
      <c r="AH99" s="19"/>
      <c r="AI99" s="19"/>
      <c r="AJ99" s="10">
        <f t="shared" si="6"/>
        <v>93</v>
      </c>
      <c r="AK99" s="19"/>
      <c r="AL99" s="19"/>
      <c r="AM99" s="19"/>
      <c r="AN99" s="12"/>
      <c r="AO99" s="12"/>
      <c r="AP99" s="12"/>
      <c r="AQ99" s="12"/>
      <c r="AR99" s="12">
        <v>93</v>
      </c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35"/>
      <c r="BF99" s="19"/>
    </row>
    <row r="100" s="2" customFormat="1" ht="32.25" customHeight="1" spans="1:58">
      <c r="A100" s="6">
        <v>95</v>
      </c>
      <c r="B100" s="6"/>
      <c r="C100" s="10">
        <v>939001</v>
      </c>
      <c r="D100" s="15" t="s">
        <v>226</v>
      </c>
      <c r="E100" s="15" t="s">
        <v>227</v>
      </c>
      <c r="F100" s="10" t="s">
        <v>64</v>
      </c>
      <c r="G100" s="36">
        <v>44197</v>
      </c>
      <c r="H100" s="6">
        <f t="shared" si="5"/>
        <v>14</v>
      </c>
      <c r="I100" s="16">
        <v>14</v>
      </c>
      <c r="J100" s="6">
        <v>14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0"/>
      <c r="AB100" s="10"/>
      <c r="AC100" s="10"/>
      <c r="AD100" s="10"/>
      <c r="AE100" s="10"/>
      <c r="AF100" s="10"/>
      <c r="AG100" s="10"/>
      <c r="AH100" s="19"/>
      <c r="AI100" s="19"/>
      <c r="AJ100" s="10">
        <f t="shared" si="6"/>
        <v>14</v>
      </c>
      <c r="AK100" s="19"/>
      <c r="AL100" s="19"/>
      <c r="AM100" s="19"/>
      <c r="AN100" s="12"/>
      <c r="AO100" s="12"/>
      <c r="AP100" s="12">
        <v>14</v>
      </c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35"/>
      <c r="BF100" s="19"/>
    </row>
    <row r="101" s="2" customFormat="1" ht="32.25" customHeight="1" spans="1:58">
      <c r="A101" s="6">
        <v>96</v>
      </c>
      <c r="B101" s="6"/>
      <c r="C101" s="6"/>
      <c r="D101" s="12" t="s">
        <v>228</v>
      </c>
      <c r="E101" s="12" t="s">
        <v>229</v>
      </c>
      <c r="F101" s="10" t="s">
        <v>82</v>
      </c>
      <c r="G101" s="38">
        <v>44652</v>
      </c>
      <c r="H101" s="6">
        <f t="shared" si="5"/>
        <v>54</v>
      </c>
      <c r="I101" s="16">
        <v>54</v>
      </c>
      <c r="J101" s="6">
        <v>54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0"/>
      <c r="AB101" s="10"/>
      <c r="AC101" s="10"/>
      <c r="AD101" s="10"/>
      <c r="AE101" s="10"/>
      <c r="AF101" s="10"/>
      <c r="AG101" s="10"/>
      <c r="AH101" s="19"/>
      <c r="AI101" s="19"/>
      <c r="AJ101" s="10">
        <f t="shared" si="6"/>
        <v>54</v>
      </c>
      <c r="AK101" s="19"/>
      <c r="AL101" s="19"/>
      <c r="AM101" s="19"/>
      <c r="AN101" s="19"/>
      <c r="AO101" s="19"/>
      <c r="AP101" s="19"/>
      <c r="AQ101" s="19"/>
      <c r="AR101" s="19">
        <v>54</v>
      </c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</row>
    <row r="102" s="22" customFormat="1" ht="32.25" customHeight="1" spans="1:58">
      <c r="A102" s="6">
        <v>97</v>
      </c>
      <c r="B102" s="6"/>
      <c r="C102" s="6"/>
      <c r="D102" s="12" t="s">
        <v>94</v>
      </c>
      <c r="E102" s="12" t="s">
        <v>230</v>
      </c>
      <c r="F102" s="10" t="s">
        <v>82</v>
      </c>
      <c r="G102" s="38">
        <v>45566</v>
      </c>
      <c r="H102" s="6">
        <f t="shared" si="5"/>
        <v>19</v>
      </c>
      <c r="I102" s="16">
        <v>52</v>
      </c>
      <c r="J102" s="6"/>
      <c r="K102" s="19">
        <v>13</v>
      </c>
      <c r="L102" s="19"/>
      <c r="M102" s="19"/>
      <c r="N102" s="19"/>
      <c r="O102" s="19"/>
      <c r="P102" s="19">
        <v>2</v>
      </c>
      <c r="Q102" s="20">
        <v>4</v>
      </c>
      <c r="R102" s="20"/>
      <c r="S102" s="20"/>
      <c r="T102" s="20"/>
      <c r="U102" s="20"/>
      <c r="V102" s="20"/>
      <c r="W102" s="20"/>
      <c r="X102" s="20"/>
      <c r="Y102" s="20"/>
      <c r="Z102" s="20"/>
      <c r="AA102" s="10"/>
      <c r="AB102" s="10"/>
      <c r="AC102" s="10"/>
      <c r="AD102" s="10"/>
      <c r="AE102" s="10"/>
      <c r="AF102" s="10"/>
      <c r="AG102" s="10"/>
      <c r="AH102" s="20"/>
      <c r="AI102" s="20"/>
      <c r="AJ102" s="10">
        <f t="shared" si="6"/>
        <v>52</v>
      </c>
      <c r="AK102" s="20"/>
      <c r="AL102" s="20"/>
      <c r="AM102" s="20"/>
      <c r="AN102" s="20"/>
      <c r="AO102" s="20"/>
      <c r="AP102" s="20">
        <v>13</v>
      </c>
      <c r="AQ102" s="20"/>
      <c r="AR102" s="20"/>
      <c r="AS102" s="20">
        <v>4</v>
      </c>
      <c r="AT102" s="20"/>
      <c r="AU102" s="20"/>
      <c r="AV102" s="20"/>
      <c r="AW102" s="20"/>
      <c r="AX102" s="20">
        <v>13</v>
      </c>
      <c r="AY102" s="20">
        <v>22</v>
      </c>
      <c r="AZ102" s="20"/>
      <c r="BA102" s="20"/>
      <c r="BB102" s="20"/>
      <c r="BC102" s="20"/>
      <c r="BD102" s="20"/>
      <c r="BE102" s="20"/>
      <c r="BF102" s="20"/>
    </row>
    <row r="103" s="22" customFormat="1" ht="32.25" customHeight="1" spans="1:58">
      <c r="A103" s="6">
        <v>98</v>
      </c>
      <c r="B103" s="6"/>
      <c r="C103" s="6"/>
      <c r="D103" s="12" t="s">
        <v>193</v>
      </c>
      <c r="E103" s="12" t="s">
        <v>231</v>
      </c>
      <c r="F103" s="10" t="s">
        <v>82</v>
      </c>
      <c r="G103" s="38">
        <v>45566</v>
      </c>
      <c r="H103" s="6">
        <f t="shared" si="5"/>
        <v>17</v>
      </c>
      <c r="I103" s="16">
        <v>21</v>
      </c>
      <c r="J103" s="6">
        <v>17</v>
      </c>
      <c r="K103" s="19"/>
      <c r="L103" s="19"/>
      <c r="M103" s="19"/>
      <c r="N103" s="19"/>
      <c r="O103" s="19"/>
      <c r="P103" s="19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10"/>
      <c r="AB103" s="10"/>
      <c r="AC103" s="10"/>
      <c r="AD103" s="10"/>
      <c r="AE103" s="10"/>
      <c r="AF103" s="10"/>
      <c r="AG103" s="10"/>
      <c r="AH103" s="20"/>
      <c r="AI103" s="20"/>
      <c r="AJ103" s="10">
        <f>SUM(AK103:BC103)</f>
        <v>21</v>
      </c>
      <c r="AK103" s="20"/>
      <c r="AL103" s="20"/>
      <c r="AM103" s="20"/>
      <c r="AN103" s="20"/>
      <c r="AO103" s="20"/>
      <c r="AP103" s="20"/>
      <c r="AQ103" s="20"/>
      <c r="AR103" s="20">
        <v>17</v>
      </c>
      <c r="AS103" s="20">
        <v>4</v>
      </c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</row>
    <row r="104" s="22" customFormat="1" ht="32.25" customHeight="1" spans="1:58">
      <c r="A104" s="6">
        <v>99</v>
      </c>
      <c r="B104" s="6"/>
      <c r="C104" s="6"/>
      <c r="D104" s="12" t="s">
        <v>232</v>
      </c>
      <c r="E104" s="12" t="s">
        <v>233</v>
      </c>
      <c r="F104" s="10" t="s">
        <v>64</v>
      </c>
      <c r="G104" s="38">
        <v>45748</v>
      </c>
      <c r="H104" s="6">
        <f t="shared" si="5"/>
        <v>17</v>
      </c>
      <c r="I104" s="16">
        <v>19</v>
      </c>
      <c r="J104" s="6">
        <v>15</v>
      </c>
      <c r="K104" s="19"/>
      <c r="L104" s="19"/>
      <c r="M104" s="19"/>
      <c r="N104" s="19"/>
      <c r="O104" s="19">
        <v>2</v>
      </c>
      <c r="P104" s="19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10"/>
      <c r="AB104" s="10"/>
      <c r="AC104" s="10"/>
      <c r="AD104" s="10"/>
      <c r="AE104" s="10"/>
      <c r="AF104" s="10">
        <v>4</v>
      </c>
      <c r="AG104" s="10"/>
      <c r="AH104" s="20"/>
      <c r="AI104" s="20"/>
      <c r="AJ104" s="10">
        <f>SUM(AK104:BC104)</f>
        <v>15</v>
      </c>
      <c r="AK104" s="20"/>
      <c r="AL104" s="20"/>
      <c r="AM104" s="20"/>
      <c r="AN104" s="20"/>
      <c r="AO104" s="20"/>
      <c r="AP104" s="20">
        <v>15</v>
      </c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</row>
    <row r="105" s="3" customFormat="1" ht="22.5" customHeight="1" spans="1:59">
      <c r="A105" s="12"/>
      <c r="B105" s="6" t="s">
        <v>234</v>
      </c>
      <c r="C105" s="6"/>
      <c r="D105" s="6"/>
      <c r="E105" s="6"/>
      <c r="F105" s="6"/>
      <c r="G105" s="38"/>
      <c r="H105" s="20">
        <f>SUM(H6:H104)</f>
        <v>15434</v>
      </c>
      <c r="I105" s="39">
        <f>SUM(I6:I104)</f>
        <v>19993</v>
      </c>
      <c r="J105" s="6">
        <f>SUM(J6:J104)</f>
        <v>7897</v>
      </c>
      <c r="K105" s="20">
        <f>SUM(K6:K104)</f>
        <v>2831</v>
      </c>
      <c r="L105" s="20">
        <f t="shared" ref="L105:Z105" si="7">SUM(L6:L104)</f>
        <v>0</v>
      </c>
      <c r="M105" s="20">
        <f t="shared" si="7"/>
        <v>0</v>
      </c>
      <c r="N105" s="20">
        <f t="shared" si="7"/>
        <v>0</v>
      </c>
      <c r="O105" s="20">
        <f t="shared" si="7"/>
        <v>201</v>
      </c>
      <c r="P105" s="20">
        <f t="shared" si="7"/>
        <v>50</v>
      </c>
      <c r="Q105" s="20">
        <f t="shared" si="7"/>
        <v>65</v>
      </c>
      <c r="R105" s="20">
        <f t="shared" si="7"/>
        <v>14</v>
      </c>
      <c r="S105" s="20">
        <f t="shared" si="7"/>
        <v>26</v>
      </c>
      <c r="T105" s="20">
        <f t="shared" si="7"/>
        <v>628</v>
      </c>
      <c r="U105" s="20">
        <f t="shared" si="7"/>
        <v>0</v>
      </c>
      <c r="V105" s="20">
        <f t="shared" si="7"/>
        <v>8</v>
      </c>
      <c r="W105" s="20">
        <f t="shared" si="7"/>
        <v>3629</v>
      </c>
      <c r="X105" s="20">
        <f t="shared" si="7"/>
        <v>0</v>
      </c>
      <c r="Y105" s="20">
        <f t="shared" si="7"/>
        <v>0</v>
      </c>
      <c r="Z105" s="20">
        <f t="shared" si="7"/>
        <v>189</v>
      </c>
      <c r="AA105" s="20"/>
      <c r="AB105" s="20">
        <f t="shared" ref="AB105:AJ105" si="8">SUM(AB6:AB104)</f>
        <v>37</v>
      </c>
      <c r="AC105" s="20">
        <f t="shared" si="8"/>
        <v>207</v>
      </c>
      <c r="AD105" s="20">
        <f t="shared" si="8"/>
        <v>2256</v>
      </c>
      <c r="AE105" s="20">
        <f t="shared" si="8"/>
        <v>4465</v>
      </c>
      <c r="AF105" s="20">
        <f t="shared" si="8"/>
        <v>1785</v>
      </c>
      <c r="AG105" s="20">
        <f t="shared" si="8"/>
        <v>0</v>
      </c>
      <c r="AH105" s="20">
        <f t="shared" si="8"/>
        <v>84</v>
      </c>
      <c r="AI105" s="20">
        <f t="shared" si="8"/>
        <v>0</v>
      </c>
      <c r="AJ105" s="10">
        <f>SUM(AK105:BC105)</f>
        <v>11723</v>
      </c>
      <c r="AK105" s="20">
        <f>SUM(AK6:AK104)</f>
        <v>3629</v>
      </c>
      <c r="AL105" s="20"/>
      <c r="AM105" s="20"/>
      <c r="AN105" s="20">
        <f t="shared" ref="AN105:BF105" si="9">SUM(AN6:AN104)</f>
        <v>195</v>
      </c>
      <c r="AO105" s="20">
        <f t="shared" si="9"/>
        <v>0</v>
      </c>
      <c r="AP105" s="20">
        <f t="shared" si="9"/>
        <v>1602</v>
      </c>
      <c r="AQ105" s="20">
        <f t="shared" si="9"/>
        <v>0</v>
      </c>
      <c r="AR105" s="20">
        <f t="shared" si="9"/>
        <v>1131</v>
      </c>
      <c r="AS105" s="20">
        <f t="shared" si="9"/>
        <v>8</v>
      </c>
      <c r="AT105" s="20">
        <f t="shared" si="9"/>
        <v>1748</v>
      </c>
      <c r="AU105" s="20">
        <f t="shared" si="9"/>
        <v>0</v>
      </c>
      <c r="AV105" s="20">
        <f t="shared" si="9"/>
        <v>0</v>
      </c>
      <c r="AW105" s="20">
        <f t="shared" si="9"/>
        <v>437</v>
      </c>
      <c r="AX105" s="20">
        <f t="shared" si="9"/>
        <v>513</v>
      </c>
      <c r="AY105" s="20">
        <f t="shared" si="9"/>
        <v>489</v>
      </c>
      <c r="AZ105" s="20">
        <f t="shared" si="9"/>
        <v>0</v>
      </c>
      <c r="BA105" s="20">
        <f t="shared" si="9"/>
        <v>831</v>
      </c>
      <c r="BB105" s="20">
        <f t="shared" si="9"/>
        <v>966</v>
      </c>
      <c r="BC105" s="20">
        <f t="shared" si="9"/>
        <v>174</v>
      </c>
      <c r="BD105" s="20">
        <f t="shared" si="9"/>
        <v>946</v>
      </c>
      <c r="BE105" s="20">
        <f t="shared" si="9"/>
        <v>474</v>
      </c>
      <c r="BF105" s="20">
        <f t="shared" si="9"/>
        <v>71</v>
      </c>
      <c r="BG105" s="20"/>
    </row>
    <row r="106" customHeight="1" spans="10:35">
      <c r="J106" s="40"/>
      <c r="AB106" s="41">
        <f>AB105+AC105+AD105+AE105+AF105+AG105+AH105+AI105</f>
        <v>8834</v>
      </c>
      <c r="AC106" s="41"/>
      <c r="AD106" s="41"/>
      <c r="AE106" s="41"/>
      <c r="AF106" s="41"/>
      <c r="AG106" s="41"/>
      <c r="AH106" s="41"/>
      <c r="AI106" s="41"/>
    </row>
    <row r="107" customHeight="1" spans="4:35">
      <c r="D107" s="23" t="s">
        <v>235</v>
      </c>
      <c r="E107" s="23">
        <f>H105+小区!H5</f>
        <v>15483</v>
      </c>
      <c r="J107" s="40"/>
      <c r="AB107" s="41">
        <f>小区!AB7</f>
        <v>49</v>
      </c>
      <c r="AC107" s="41"/>
      <c r="AD107" s="41"/>
      <c r="AE107" s="41"/>
      <c r="AF107" s="41"/>
      <c r="AG107" s="41"/>
      <c r="AH107" s="41"/>
      <c r="AI107" s="41"/>
    </row>
    <row r="108" customHeight="1" spans="4:35">
      <c r="D108" s="23" t="s">
        <v>236</v>
      </c>
      <c r="E108" s="23">
        <f>I105+小区!I6</f>
        <v>20042</v>
      </c>
      <c r="J108" s="40"/>
      <c r="AB108" s="41">
        <f>AB106+AB107</f>
        <v>8883</v>
      </c>
      <c r="AC108" s="41"/>
      <c r="AD108" s="41"/>
      <c r="AE108" s="41"/>
      <c r="AF108" s="41"/>
      <c r="AG108" s="41"/>
      <c r="AH108" s="41"/>
      <c r="AI108" s="41"/>
    </row>
    <row r="109" customHeight="1" spans="10:10">
      <c r="J109" s="40"/>
    </row>
    <row r="110" customHeight="1" spans="10:10">
      <c r="J110" s="40"/>
    </row>
    <row r="111" customHeight="1" spans="10:10">
      <c r="J111" s="40"/>
    </row>
    <row r="112" customHeight="1" spans="10:10">
      <c r="J112" s="40"/>
    </row>
    <row r="113" customHeight="1" spans="10:10">
      <c r="J113" s="40"/>
    </row>
    <row r="114" ht="30" customHeight="1" spans="10:10">
      <c r="J114" s="40"/>
    </row>
    <row r="115" customHeight="1" spans="10:10">
      <c r="J115" s="40"/>
    </row>
    <row r="116" customHeight="1" spans="10:10">
      <c r="J116" s="40"/>
    </row>
    <row r="117" customHeight="1" spans="10:10">
      <c r="J117" s="40"/>
    </row>
    <row r="118" customHeight="1" spans="10:10">
      <c r="J118" s="40"/>
    </row>
    <row r="119" customHeight="1" spans="10:10">
      <c r="J119" s="40"/>
    </row>
    <row r="120" customHeight="1" spans="10:10">
      <c r="J120" s="40"/>
    </row>
    <row r="121" customHeight="1" spans="10:10">
      <c r="J121" s="40"/>
    </row>
    <row r="122" customHeight="1" spans="10:10">
      <c r="J122" s="40"/>
    </row>
    <row r="123" customHeight="1" spans="10:10">
      <c r="J123" s="40"/>
    </row>
    <row r="124" customHeight="1" spans="10:10">
      <c r="J124" s="40"/>
    </row>
    <row r="125" customHeight="1" spans="10:10">
      <c r="J125" s="40"/>
    </row>
    <row r="126" customHeight="1" spans="10:10">
      <c r="J126" s="40"/>
    </row>
    <row r="127" customHeight="1" spans="10:10">
      <c r="J127" s="40"/>
    </row>
    <row r="128" customHeight="1" spans="10:10">
      <c r="J128" s="40"/>
    </row>
    <row r="129" customHeight="1" spans="10:10">
      <c r="J129" s="40"/>
    </row>
    <row r="130" customHeight="1" spans="10:10">
      <c r="J130" s="40"/>
    </row>
    <row r="131" customHeight="1" spans="10:10">
      <c r="J131" s="40"/>
    </row>
    <row r="132" customHeight="1" spans="10:10">
      <c r="J132" s="40"/>
    </row>
    <row r="133" customHeight="1" spans="10:10">
      <c r="J133" s="40"/>
    </row>
    <row r="134" customHeight="1" spans="10:10">
      <c r="J134" s="40"/>
    </row>
    <row r="135" customHeight="1" spans="10:10">
      <c r="J135" s="40"/>
    </row>
    <row r="136" customHeight="1" spans="10:10">
      <c r="J136" s="40"/>
    </row>
    <row r="137" customHeight="1" spans="10:10">
      <c r="J137" s="40"/>
    </row>
    <row r="138" customHeight="1" spans="10:10">
      <c r="J138" s="40"/>
    </row>
    <row r="139" customHeight="1" spans="10:10">
      <c r="J139" s="40"/>
    </row>
    <row r="140" customHeight="1" spans="10:10">
      <c r="J140" s="40"/>
    </row>
    <row r="141" customHeight="1" spans="10:10">
      <c r="J141" s="40"/>
    </row>
    <row r="142" customHeight="1" spans="10:10">
      <c r="J142" s="40"/>
    </row>
    <row r="143" customHeight="1" spans="10:10">
      <c r="J143" s="40"/>
    </row>
    <row r="144" customHeight="1" spans="10:10">
      <c r="J144" s="40"/>
    </row>
    <row r="145" customHeight="1" spans="10:10">
      <c r="J145" s="40"/>
    </row>
    <row r="146" customHeight="1" spans="10:10">
      <c r="J146" s="40"/>
    </row>
    <row r="147" customHeight="1" spans="10:10">
      <c r="J147" s="40"/>
    </row>
    <row r="148" customHeight="1" spans="10:10">
      <c r="J148" s="40"/>
    </row>
    <row r="149" customHeight="1" spans="10:10">
      <c r="J149" s="40"/>
    </row>
    <row r="150" customHeight="1" spans="10:10">
      <c r="J150" s="40"/>
    </row>
    <row r="151" customHeight="1" spans="10:10">
      <c r="J151" s="40"/>
    </row>
    <row r="152" customHeight="1" spans="10:10">
      <c r="J152" s="40"/>
    </row>
    <row r="153" customHeight="1" spans="10:10">
      <c r="J153" s="40"/>
    </row>
    <row r="154" customHeight="1" spans="10:10">
      <c r="J154" s="40"/>
    </row>
    <row r="155" customHeight="1" spans="10:10">
      <c r="J155" s="40"/>
    </row>
    <row r="156" customHeight="1" spans="10:10">
      <c r="J156" s="40"/>
    </row>
    <row r="157" customHeight="1" spans="10:10">
      <c r="J157" s="40"/>
    </row>
    <row r="158" customHeight="1" spans="10:10">
      <c r="J158" s="40"/>
    </row>
    <row r="159" customHeight="1" spans="10:10">
      <c r="J159" s="40"/>
    </row>
    <row r="160" customHeight="1" spans="10:10">
      <c r="J160" s="40"/>
    </row>
    <row r="161" customHeight="1" spans="10:10">
      <c r="J161" s="40"/>
    </row>
    <row r="162" customHeight="1" spans="10:10">
      <c r="J162" s="40"/>
    </row>
    <row r="163" customHeight="1" spans="10:10">
      <c r="J163" s="43"/>
    </row>
  </sheetData>
  <autoFilter xmlns:etc="http://www.wps.cn/officeDocument/2017/etCustomData" ref="A5:BF108" etc:filterBottomFollowUsedRange="0">
    <extLst/>
  </autoFilter>
  <mergeCells count="18">
    <mergeCell ref="A1:BE1"/>
    <mergeCell ref="J3:Z3"/>
    <mergeCell ref="AB3:BD3"/>
    <mergeCell ref="AJ4:BC4"/>
    <mergeCell ref="B105:E105"/>
    <mergeCell ref="AB106:AI106"/>
    <mergeCell ref="AB107:AI107"/>
    <mergeCell ref="AB108:AI108"/>
    <mergeCell ref="A3:A5"/>
    <mergeCell ref="B3:B5"/>
    <mergeCell ref="C3:C5"/>
    <mergeCell ref="D3:D5"/>
    <mergeCell ref="E3:E5"/>
    <mergeCell ref="F3:F5"/>
    <mergeCell ref="G3:G5"/>
    <mergeCell ref="BE3:BE4"/>
    <mergeCell ref="BF3:BF4"/>
    <mergeCell ref="H3:I4"/>
  </mergeCells>
  <conditionalFormatting sqref="B3">
    <cfRule type="duplicateValues" dxfId="0" priority="2197" stopIfTrue="1"/>
  </conditionalFormatting>
  <pageMargins left="0.118110236220472" right="0" top="0.393700787401575" bottom="0.393700787401575" header="0.31496062992126" footer="0.31496062992126"/>
  <pageSetup paperSize="8" scale="65" fitToHeight="0" orientation="landscape"/>
  <headerFooter/>
  <colBreaks count="1" manualBreakCount="1">
    <brk id="5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7"/>
  <sheetViews>
    <sheetView view="pageBreakPreview" zoomScaleNormal="100" workbookViewId="0">
      <selection activeCell="S15" sqref="S15:U16"/>
    </sheetView>
  </sheetViews>
  <sheetFormatPr defaultColWidth="9" defaultRowHeight="14.4" outlineLevelRow="6"/>
  <cols>
    <col min="1" max="1" width="4.66666666666667" style="4" customWidth="1"/>
    <col min="2" max="2" width="8.21296296296296" style="4" customWidth="1"/>
    <col min="3" max="3" width="7.66666666666667" style="4" customWidth="1"/>
    <col min="4" max="4" width="25.6666666666667" style="4" customWidth="1"/>
    <col min="5" max="5" width="9.55555555555556" style="4" customWidth="1"/>
    <col min="6" max="6" width="5" style="4" customWidth="1"/>
    <col min="7" max="7" width="5.11111111111111" style="4" customWidth="1"/>
    <col min="8" max="8" width="5" style="4" customWidth="1"/>
    <col min="9" max="9" width="5.66666666666667" style="4" customWidth="1"/>
    <col min="10" max="11" width="4.21296296296296" style="4" customWidth="1"/>
    <col min="12" max="13" width="5" style="4" customWidth="1"/>
    <col min="14" max="35" width="4.21296296296296" style="4" customWidth="1"/>
    <col min="36" max="37" width="5.33333333333333" style="4" customWidth="1"/>
    <col min="38" max="38" width="4.21296296296296" style="4" customWidth="1"/>
    <col min="39" max="39" width="5.33333333333333" style="4" customWidth="1"/>
    <col min="40" max="40" width="6.87962962962963" style="4" customWidth="1"/>
    <col min="41" max="16384" width="9" style="4"/>
  </cols>
  <sheetData>
    <row r="1" ht="25.8" spans="1:44">
      <c r="A1" s="5" t="s">
        <v>237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="1" customFormat="1" ht="24.75" customHeight="1" spans="1:40">
      <c r="A2" s="6" t="s">
        <v>1</v>
      </c>
      <c r="B2" s="6" t="s">
        <v>2</v>
      </c>
      <c r="C2" s="6" t="s">
        <v>4</v>
      </c>
      <c r="D2" s="6" t="s">
        <v>5</v>
      </c>
      <c r="E2" s="6" t="s">
        <v>7</v>
      </c>
      <c r="F2" s="7" t="s">
        <v>238</v>
      </c>
      <c r="G2" s="7" t="s">
        <v>239</v>
      </c>
      <c r="H2" s="6" t="s">
        <v>8</v>
      </c>
      <c r="I2" s="6"/>
      <c r="J2" s="6" t="s">
        <v>9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 t="s">
        <v>10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7" t="s">
        <v>11</v>
      </c>
      <c r="AN2" s="6" t="s">
        <v>12</v>
      </c>
    </row>
    <row r="3" s="1" customFormat="1" ht="31.5" customHeight="1" spans="1:40">
      <c r="A3" s="6"/>
      <c r="B3" s="6"/>
      <c r="C3" s="6"/>
      <c r="D3" s="6"/>
      <c r="E3" s="6"/>
      <c r="F3" s="8"/>
      <c r="G3" s="8"/>
      <c r="H3" s="6"/>
      <c r="I3" s="6"/>
      <c r="J3" s="6" t="s">
        <v>13</v>
      </c>
      <c r="K3" s="6" t="s">
        <v>14</v>
      </c>
      <c r="L3" s="6" t="s">
        <v>15</v>
      </c>
      <c r="M3" s="6" t="s">
        <v>240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241</v>
      </c>
      <c r="Y3" s="6" t="s">
        <v>27</v>
      </c>
      <c r="Z3" s="6" t="s">
        <v>28</v>
      </c>
      <c r="AA3" s="6" t="s">
        <v>29</v>
      </c>
      <c r="AB3" s="6" t="s">
        <v>31</v>
      </c>
      <c r="AC3" s="6" t="s">
        <v>32</v>
      </c>
      <c r="AD3" s="6" t="s">
        <v>33</v>
      </c>
      <c r="AE3" s="6" t="s">
        <v>34</v>
      </c>
      <c r="AF3" s="6" t="s">
        <v>35</v>
      </c>
      <c r="AG3" s="6" t="s">
        <v>36</v>
      </c>
      <c r="AH3" s="6" t="s">
        <v>37</v>
      </c>
      <c r="AI3" s="6" t="s">
        <v>242</v>
      </c>
      <c r="AJ3" s="6" t="s">
        <v>38</v>
      </c>
      <c r="AK3" s="6" t="s">
        <v>243</v>
      </c>
      <c r="AL3" s="6" t="s">
        <v>40</v>
      </c>
      <c r="AM3" s="8"/>
      <c r="AN3" s="6"/>
    </row>
    <row r="4" s="1" customFormat="1" ht="21.75" customHeight="1" spans="1:40">
      <c r="A4" s="6"/>
      <c r="B4" s="6"/>
      <c r="C4" s="6"/>
      <c r="D4" s="6"/>
      <c r="E4" s="6"/>
      <c r="F4" s="9"/>
      <c r="G4" s="9"/>
      <c r="H4" s="6" t="s">
        <v>41</v>
      </c>
      <c r="I4" s="6" t="s">
        <v>42</v>
      </c>
      <c r="J4" s="6" t="s">
        <v>41</v>
      </c>
      <c r="K4" s="6" t="s">
        <v>41</v>
      </c>
      <c r="L4" s="6" t="s">
        <v>41</v>
      </c>
      <c r="M4" s="6" t="s">
        <v>41</v>
      </c>
      <c r="N4" s="6" t="s">
        <v>41</v>
      </c>
      <c r="O4" s="6" t="s">
        <v>41</v>
      </c>
      <c r="P4" s="6" t="s">
        <v>41</v>
      </c>
      <c r="Q4" s="6" t="s">
        <v>41</v>
      </c>
      <c r="R4" s="6" t="s">
        <v>41</v>
      </c>
      <c r="S4" s="6" t="s">
        <v>41</v>
      </c>
      <c r="T4" s="6" t="s">
        <v>41</v>
      </c>
      <c r="U4" s="6" t="s">
        <v>41</v>
      </c>
      <c r="V4" s="6" t="s">
        <v>41</v>
      </c>
      <c r="W4" s="6" t="s">
        <v>41</v>
      </c>
      <c r="X4" s="6" t="s">
        <v>41</v>
      </c>
      <c r="Y4" s="6" t="s">
        <v>41</v>
      </c>
      <c r="Z4" s="6" t="s">
        <v>41</v>
      </c>
      <c r="AA4" s="6" t="s">
        <v>41</v>
      </c>
      <c r="AB4" s="6" t="s">
        <v>43</v>
      </c>
      <c r="AC4" s="6" t="s">
        <v>43</v>
      </c>
      <c r="AD4" s="6" t="s">
        <v>43</v>
      </c>
      <c r="AE4" s="6" t="s">
        <v>43</v>
      </c>
      <c r="AF4" s="6" t="s">
        <v>43</v>
      </c>
      <c r="AG4" s="6" t="s">
        <v>43</v>
      </c>
      <c r="AH4" s="6" t="s">
        <v>43</v>
      </c>
      <c r="AI4" s="6"/>
      <c r="AJ4" s="6" t="s">
        <v>43</v>
      </c>
      <c r="AK4" s="6" t="s">
        <v>43</v>
      </c>
      <c r="AL4" s="6" t="s">
        <v>43</v>
      </c>
      <c r="AM4" s="9"/>
      <c r="AN4" s="6"/>
    </row>
    <row r="5" s="2" customFormat="1" ht="21.75" customHeight="1" spans="1:40">
      <c r="A5" s="6">
        <v>1</v>
      </c>
      <c r="B5" s="10">
        <v>923301</v>
      </c>
      <c r="C5" s="11" t="s">
        <v>244</v>
      </c>
      <c r="D5" s="12"/>
      <c r="E5" s="13">
        <v>39600</v>
      </c>
      <c r="F5" s="14"/>
      <c r="G5" s="15"/>
      <c r="H5" s="15">
        <v>49</v>
      </c>
      <c r="I5" s="15">
        <v>49</v>
      </c>
      <c r="J5" s="15"/>
      <c r="K5" s="15"/>
      <c r="L5" s="15">
        <v>49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>
        <v>49</v>
      </c>
      <c r="AC5" s="15"/>
      <c r="AD5" s="15"/>
      <c r="AE5" s="15"/>
      <c r="AF5" s="15"/>
      <c r="AG5" s="6"/>
      <c r="AH5" s="6"/>
      <c r="AI5" s="6"/>
      <c r="AJ5" s="6"/>
      <c r="AK5" s="6"/>
      <c r="AL5" s="6"/>
      <c r="AM5" s="9"/>
      <c r="AN5" s="6"/>
    </row>
    <row r="6" s="3" customFormat="1" ht="22.5" customHeight="1" spans="1:40">
      <c r="A6" s="16" t="s">
        <v>245</v>
      </c>
      <c r="B6" s="17"/>
      <c r="C6" s="17"/>
      <c r="D6" s="17"/>
      <c r="E6" s="18"/>
      <c r="F6" s="19"/>
      <c r="G6" s="19"/>
      <c r="H6" s="20">
        <f t="shared" ref="H6:AN6" si="0">SUM(H5:H5)</f>
        <v>49</v>
      </c>
      <c r="I6" s="20">
        <f t="shared" si="0"/>
        <v>49</v>
      </c>
      <c r="J6" s="20">
        <f t="shared" si="0"/>
        <v>0</v>
      </c>
      <c r="K6" s="20">
        <f t="shared" si="0"/>
        <v>0</v>
      </c>
      <c r="L6" s="20">
        <f t="shared" si="0"/>
        <v>49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  <c r="U6" s="20">
        <f t="shared" si="0"/>
        <v>0</v>
      </c>
      <c r="V6" s="20">
        <f t="shared" si="0"/>
        <v>0</v>
      </c>
      <c r="W6" s="20">
        <f t="shared" si="0"/>
        <v>0</v>
      </c>
      <c r="X6" s="20">
        <f t="shared" si="0"/>
        <v>0</v>
      </c>
      <c r="Y6" s="20">
        <f t="shared" si="0"/>
        <v>0</v>
      </c>
      <c r="Z6" s="20">
        <f t="shared" si="0"/>
        <v>0</v>
      </c>
      <c r="AA6" s="20">
        <f t="shared" si="0"/>
        <v>0</v>
      </c>
      <c r="AB6" s="20">
        <f t="shared" si="0"/>
        <v>49</v>
      </c>
      <c r="AC6" s="20">
        <f t="shared" si="0"/>
        <v>0</v>
      </c>
      <c r="AD6" s="20">
        <f t="shared" si="0"/>
        <v>0</v>
      </c>
      <c r="AE6" s="20">
        <f t="shared" si="0"/>
        <v>0</v>
      </c>
      <c r="AF6" s="20">
        <f t="shared" si="0"/>
        <v>0</v>
      </c>
      <c r="AG6" s="20">
        <f t="shared" si="0"/>
        <v>0</v>
      </c>
      <c r="AH6" s="20">
        <f t="shared" si="0"/>
        <v>0</v>
      </c>
      <c r="AI6" s="20">
        <f t="shared" si="0"/>
        <v>0</v>
      </c>
      <c r="AJ6" s="20">
        <f t="shared" si="0"/>
        <v>0</v>
      </c>
      <c r="AK6" s="20">
        <f t="shared" si="0"/>
        <v>0</v>
      </c>
      <c r="AL6" s="20">
        <f t="shared" si="0"/>
        <v>0</v>
      </c>
      <c r="AM6" s="20">
        <f t="shared" si="0"/>
        <v>0</v>
      </c>
      <c r="AN6" s="20">
        <f t="shared" si="0"/>
        <v>0</v>
      </c>
    </row>
    <row r="7" spans="28:28">
      <c r="AB7" s="4">
        <f>AB6</f>
        <v>49</v>
      </c>
    </row>
  </sheetData>
  <mergeCells count="15">
    <mergeCell ref="A1:AR1"/>
    <mergeCell ref="J2:AA2"/>
    <mergeCell ref="AB2:AL2"/>
    <mergeCell ref="A6:E6"/>
    <mergeCell ref="F6:G6"/>
    <mergeCell ref="A2:A4"/>
    <mergeCell ref="B2:B4"/>
    <mergeCell ref="C2:C4"/>
    <mergeCell ref="D2:D4"/>
    <mergeCell ref="E2:E4"/>
    <mergeCell ref="F2:F4"/>
    <mergeCell ref="G2:G4"/>
    <mergeCell ref="AM2:AM4"/>
    <mergeCell ref="AN2:AN4"/>
    <mergeCell ref="H2:I3"/>
  </mergeCells>
  <conditionalFormatting sqref="B2">
    <cfRule type="duplicateValues" dxfId="0" priority="44" stopIfTrue="1"/>
  </conditionalFormatting>
  <pageMargins left="0.393700787401575" right="0.393700787401575" top="0.393700787401575" bottom="0.393700787401575" header="0.31496062992126" footer="0.31496062992126"/>
  <pageSetup paperSize="8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道路</vt:lpstr>
      <vt:lpstr>小区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赱召</cp:lastModifiedBy>
  <dcterms:created xsi:type="dcterms:W3CDTF">2018-04-10T04:38:00Z</dcterms:created>
  <cp:lastPrinted>2021-03-01T03:21:00Z</cp:lastPrinted>
  <dcterms:modified xsi:type="dcterms:W3CDTF">2025-10-15T07:34:52Z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B0AA2E6B6377456B8C1C9DCCB4CA7018_13</vt:lpwstr>
  </property>
</Properties>
</file>